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0" activeTab="0"/>
  </bookViews>
  <sheets>
    <sheet name="Contents" sheetId="1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  <sheet name="Figure 6" sheetId="7" r:id="rId7"/>
    <sheet name="Figure 7" sheetId="8" r:id="rId8"/>
    <sheet name="Figure 8" sheetId="9" r:id="rId9"/>
    <sheet name="Figure 9" sheetId="10" r:id="rId10"/>
    <sheet name="Figure 10" sheetId="11" r:id="rId11"/>
    <sheet name="Figure 11" sheetId="12" r:id="rId12"/>
    <sheet name="Figure 12" sheetId="13" r:id="rId13"/>
    <sheet name="Figure 13" sheetId="14" r:id="rId14"/>
    <sheet name="Figure 14" sheetId="15" r:id="rId15"/>
    <sheet name="Figure 15" sheetId="16" r:id="rId16"/>
    <sheet name="Figure 16" sheetId="17" r:id="rId17"/>
    <sheet name="Figure 17" sheetId="18" r:id="rId18"/>
    <sheet name="Figure 18" sheetId="19" r:id="rId19"/>
    <sheet name="Figure 19" sheetId="20" r:id="rId20"/>
    <sheet name="Figure 20" sheetId="21" r:id="rId21"/>
    <sheet name="Figure 21" sheetId="22" r:id="rId22"/>
    <sheet name="Figure 22" sheetId="23" r:id="rId23"/>
    <sheet name="Figure 23" sheetId="24" r:id="rId24"/>
    <sheet name="Figure 24" sheetId="25" r:id="rId25"/>
    <sheet name="Figure 25" sheetId="26" r:id="rId26"/>
    <sheet name="Figure 26" sheetId="27" r:id="rId27"/>
    <sheet name="Figure 27" sheetId="28" r:id="rId28"/>
    <sheet name="Figure 28" sheetId="29" r:id="rId29"/>
    <sheet name="Figure 29" sheetId="30" r:id="rId30"/>
    <sheet name="Figure 30" sheetId="31" r:id="rId31"/>
    <sheet name="Figure 31" sheetId="32" r:id="rId32"/>
    <sheet name="Figure 32" sheetId="33" r:id="rId33"/>
    <sheet name="Figure 33" sheetId="34" r:id="rId34"/>
    <sheet name="Figure 34" sheetId="35" r:id="rId35"/>
    <sheet name="Info" sheetId="36" state="hidden" r:id="rId36"/>
    <sheet name="Figure 35" sheetId="37" r:id="rId37"/>
    <sheet name="Figure 36" sheetId="38" r:id="rId38"/>
    <sheet name="Figure 37" sheetId="39" r:id="rId39"/>
    <sheet name="Figure 38" sheetId="40" r:id="rId40"/>
    <sheet name="Figure 39" sheetId="41" r:id="rId41"/>
    <sheet name="Figure 40" sheetId="42" r:id="rId42"/>
    <sheet name="Figure 41" sheetId="43" r:id="rId43"/>
    <sheet name="Figure 42" sheetId="44" r:id="rId44"/>
    <sheet name="Figure 43" sheetId="45" r:id="rId45"/>
    <sheet name="Financial measures" sheetId="46" state="hidden" r:id="rId46"/>
  </sheets>
  <definedNames>
    <definedName name="_ftn1" localSheetId="13">'Figure 13'!$A$5</definedName>
    <definedName name="_ftnref1" localSheetId="13">'Figure 13'!$A$3</definedName>
  </definedNames>
  <calcPr fullCalcOnLoad="1"/>
</workbook>
</file>

<file path=xl/sharedStrings.xml><?xml version="1.0" encoding="utf-8"?>
<sst xmlns="http://schemas.openxmlformats.org/spreadsheetml/2006/main" count="1741" uniqueCount="1067">
  <si>
    <t xml:space="preserve">List of figures </t>
  </si>
  <si>
    <t>Figure 1. Students at higher education institutions by level and mode of study, 2015–16</t>
  </si>
  <si>
    <t>Figure 2. Entrants by mode and level of study, 2006–07 to 2015–16</t>
  </si>
  <si>
    <t>Figure 3. Entry and application rates for UK-domiciled 18-year-olds, 2006 to 2015</t>
  </si>
  <si>
    <t>Figure 4. Higher education students by provider type and level of study, 2011–12 and 2015–16</t>
  </si>
  <si>
    <t>Figure 5. Total number of students by level of study, 2006–07 to 2015–16</t>
  </si>
  <si>
    <t>Figure 6. Total student numbers by country of higher education institution, 2006–07 to 2015–16</t>
  </si>
  <si>
    <t>Figure 7. Students by mode of study, 2006–07 to 2015–16</t>
  </si>
  <si>
    <t>Figure 8. Students by level and mode of study, 2007–08 to 2015–16</t>
  </si>
  <si>
    <t>Figure 9. Other undergraduate students by broad course aim, 2007–08 to 2015–16</t>
  </si>
  <si>
    <t>Figure 10. Students by domicile, 2006–07 and 2015–16</t>
  </si>
  <si>
    <t>Figure 11. Non-UK entrants to UK higher education institutions, 2006–07 to 2015–16</t>
  </si>
  <si>
    <t>Figure 12. Change in non-UK students by region of origin, 2006–07 and 2015–16</t>
  </si>
  <si>
    <t>Figure 13. Inbound internationally mobile students by country of study, 2006 to 2015</t>
  </si>
  <si>
    <t>Figure 14. Students by age group and level of study, 2006–07 to 2015–16</t>
  </si>
  <si>
    <t>Figure 15. 18-year-old, full-time, undergraduate acceptances from low participation areas (POLAR 3, quintile 1), 2006 to 2016</t>
  </si>
  <si>
    <t>Figure 16. Undergraduate, first-year students no longer in higher education one year after entry, 2006–07 to 2014–15</t>
  </si>
  <si>
    <t>Figure 17. Subject of study by level and gender, 2015–16</t>
  </si>
  <si>
    <t>Figure 18. Subject of study by level and ethnicity, 2015–16</t>
  </si>
  <si>
    <t>Figure 19. Qualifications awarded by level, 2006–07 to 2015–16</t>
  </si>
  <si>
    <t>Figure 20. First degree qualifiers by ethnicity and class of degree, 2015–16</t>
  </si>
  <si>
    <t>Figure 21. Destination of leavers by level of qualification, 2014–15</t>
  </si>
  <si>
    <t>Figure 22. Unemployment rates in England by group, 2006 to 2016</t>
  </si>
  <si>
    <t>Figure 23. Median salary (nearest £500) in England by group, 2006 to 2016</t>
  </si>
  <si>
    <t>Figure 24. Percentage of UK population in employment with higher education qualifications by age, 2006, 2011 and 2016</t>
  </si>
  <si>
    <t>Figure 25. Growth of high-level skills in the adult population, 2005 and 2015</t>
  </si>
  <si>
    <t>Figure 26. Occupational structure of the UK, 2012 and 2022</t>
  </si>
  <si>
    <t>Figure 27. Staff by employment function, 2006–07 to 2015–16</t>
  </si>
  <si>
    <t>Figure 28. Academic staff by nationality, 2006–07 to 2015–16</t>
  </si>
  <si>
    <t>Figure 29. Professorial posts by gender and ethnicity, 2009–10 to 2015–16</t>
  </si>
  <si>
    <t>Figure 30. Change in age profile of academic staff by mode of employment between 2006–07 and 2015–16</t>
  </si>
  <si>
    <t>Figure 31. Income by source, 2015–16</t>
  </si>
  <si>
    <t>Figure 32. Teaching income by source, 2015–16</t>
  </si>
  <si>
    <t>Figure 33. Research income by source, 2015–16</t>
  </si>
  <si>
    <t>Figure 34. Income from knowledge-exchange activities by partner, 2015–16</t>
  </si>
  <si>
    <t>Figure 35. Operating expenditure of UK universities, 2015–16</t>
  </si>
  <si>
    <t>Figure 36. Percentage ratio of total net cash inflow from operating activities to total income</t>
  </si>
  <si>
    <t>Figure 37. Office for National Statistics (ONS) national population projections for 18–20-year-old UK citizens, 2014 to 2030</t>
  </si>
  <si>
    <t>Figure 38. Projection of domestic 18–24-year-old population for selected countries</t>
  </si>
  <si>
    <t>Figure 39. Trends and forecast change in GDP per capita by world region</t>
  </si>
  <si>
    <t>Figure 40. Change in sterling exchange rate against selected national currencies, 2011 to 2016</t>
  </si>
  <si>
    <t>Figure 41. Inflation forecasts for the UK economy</t>
  </si>
  <si>
    <t>Figure 42. OBR trend and forecast for UK bank rates and gilt yields</t>
  </si>
  <si>
    <t>Figure 43. Annual percentage change in students and staff, 2006–07 to 2015–16</t>
  </si>
  <si>
    <t>Back to Contents</t>
  </si>
  <si>
    <t>Figure 1: Students at higher education institutions by level and mode of study, 2015–16</t>
  </si>
  <si>
    <t>Mode of Study</t>
  </si>
  <si>
    <t>First degree</t>
  </si>
  <si>
    <t>Other undergraduate</t>
  </si>
  <si>
    <t>Postgraduate (research)</t>
  </si>
  <si>
    <t>Postgraduate (taught)</t>
  </si>
  <si>
    <t>Total</t>
  </si>
  <si>
    <t>Full time</t>
  </si>
  <si>
    <t>Part time</t>
  </si>
  <si>
    <t xml:space="preserve">Source: HESA Student Record </t>
  </si>
  <si>
    <t>Figure 2: Entrants by mode and level of study, 2006–07 to 2015–16</t>
  </si>
  <si>
    <t>Level of study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</si>
  <si>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</si>
  <si>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</si>
  <si>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</si>
  <si>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</si>
  <si>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</si>
  <si>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</si>
  <si>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</si>
  <si>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</si>
  <si>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</si>
  <si>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</si>
  <si>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Full-time</t>
  </si>
  <si>
    <t>Part-time</t>
  </si>
  <si>
    <t>Source: HESA Student Record</t>
  </si>
  <si>
    <t>Figure 3: Entry and application rates for UK domiciled 18-year-olds, 2006 to 2015</t>
  </si>
  <si>
    <t>Application rate</t>
  </si>
  <si>
    <t>Entry rate</t>
  </si>
  <si>
    <t>Source: UCAS</t>
  </si>
  <si>
    <t>Figure 4: Higher education students by provider type and level of study, 2011–12 and 2015–16</t>
  </si>
  <si>
    <t xml:space="preserve">% change </t>
  </si>
  <si>
    <t>HEI</t>
  </si>
  <si>
    <t>FEC</t>
  </si>
  <si>
    <t>Other undergraduates</t>
  </si>
  <si>
    <t>Postgraduate</t>
  </si>
  <si>
    <t>Source: HESA Higher education statistiscs for the UK 2015-16</t>
  </si>
  <si>
    <t>Figure 5: Total number of students by level of study, 2006–07 to 2015–16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</si>
  <si>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</si>
  <si>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</si>
  <si>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</si>
  <si>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</si>
  <si>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</si>
  <si>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</si>
  <si>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</si>
  <si>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</si>
  <si>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</si>
  <si>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</si>
  <si>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Figure 6: Total student numbers by country of higher education institution, 2006–07 to 2015–16</t>
  </si>
  <si>
    <t>Provider country</t>
  </si>
  <si>
    <t>England (right axis)</t>
  </si>
  <si>
    <t>Northern Ireland</t>
  </si>
  <si>
    <t>Scotland</t>
  </si>
  <si>
    <t>Wales</t>
  </si>
  <si>
    <t>Grand Total</t>
  </si>
  <si>
    <t>Figure 7: Students by mode of study, 2006–07 to 2015–16</t>
  </si>
  <si>
    <t>Figure 8: Students by level and mode of study, 2007–08 to 2015–16</t>
  </si>
  <si>
    <t>Level of study (detailed 4 way)</t>
  </si>
  <si>
    <t>Figure 9: Other undergraduate students by broad course aim, 2007–08 to 2015–16</t>
  </si>
  <si>
    <t xml:space="preserve">Course aim </t>
  </si>
  <si>
    <t>Foundation degree</t>
  </si>
  <si>
    <t>HNC/HND</t>
  </si>
  <si>
    <t>UG certificates/diplomas</t>
  </si>
  <si>
    <t>Institutional credit</t>
  </si>
  <si>
    <t>Other</t>
  </si>
  <si>
    <t xml:space="preserve">Figure 10: Students by domicile, 2006–07 and 2015–16 </t>
  </si>
  <si>
    <t>UK</t>
  </si>
  <si>
    <t>EU</t>
  </si>
  <si>
    <t>Non-EU</t>
  </si>
  <si>
    <t>Figure 11: Non-UK entrants to UK higher education institutions, 2006-07 to 2015-16</t>
  </si>
  <si>
    <t xml:space="preserve">Figure 12: Change in non-UK students by region of origin, 2006–07 and 2015–16 </t>
  </si>
  <si>
    <t>Students</t>
  </si>
  <si>
    <t>% share of total non-UK</t>
  </si>
  <si>
    <t>Other Europe</t>
  </si>
  <si>
    <t>Africa</t>
  </si>
  <si>
    <t>Asia (excl. India and China)</t>
  </si>
  <si>
    <t>China</t>
  </si>
  <si>
    <t>India</t>
  </si>
  <si>
    <t>Australasia</t>
  </si>
  <si>
    <t>Middle East</t>
  </si>
  <si>
    <t>North America</t>
  </si>
  <si>
    <t>South America</t>
  </si>
  <si>
    <t>Figure 13: Inbound internationally mobile students by country of study, 2006 to 2015</t>
  </si>
  <si>
    <t>Canada</t>
  </si>
  <si>
    <t>Australia</t>
  </si>
  <si>
    <t>USA</t>
  </si>
  <si>
    <t>France</t>
  </si>
  <si>
    <t>Japan</t>
  </si>
  <si>
    <t>Italy</t>
  </si>
  <si>
    <t>Spain</t>
  </si>
  <si>
    <t>Source: UNESCO Institute of Statistics Education database</t>
  </si>
  <si>
    <t>Figure 14: Students by age group and level of study, 2006–07 to 2015–16</t>
  </si>
  <si>
    <t>Age group</t>
  </si>
  <si>
    <t>Level</t>
  </si>
  <si>
    <t>20 and under</t>
  </si>
  <si>
    <t>UG</t>
  </si>
  <si>
    <t>21-24 years</t>
  </si>
  <si>
    <t>25-29 years</t>
  </si>
  <si>
    <t>30-39 years</t>
  </si>
  <si>
    <t>40 years and over</t>
  </si>
  <si>
    <t>Unknown</t>
  </si>
  <si>
    <t>PG</t>
  </si>
  <si>
    <t>Figure 15: 18-year-old full-time, undergraduate acceptances from low participation areas (POLAR3 quintile 1), 2006 to 2016</t>
  </si>
  <si>
    <t>Acceptances</t>
  </si>
  <si>
    <t xml:space="preserve">As a % of all acceptances </t>
  </si>
  <si>
    <t>Figure 16: Undergraduate, first-year students no longer in higher education one year after entry, 2006–07 to 2014–15</t>
  </si>
  <si>
    <r>
      <t>POLAR3 q1</t>
    </r>
    <r>
      <rPr>
        <sz val="11"/>
        <color indexed="8"/>
        <rFont val="Arial"/>
        <family val="2"/>
      </rPr>
      <t xml:space="preserve"> full-time first degree entrants</t>
    </r>
  </si>
  <si>
    <t>All UK domiciled young full-time first degree entrants</t>
  </si>
  <si>
    <t>All UK domiciled young full-time other undergraduate entrants</t>
  </si>
  <si>
    <t>Figure 17: Subject of study by level and gender, 2015–16</t>
  </si>
  <si>
    <t>Subject</t>
  </si>
  <si>
    <t>Female UG</t>
  </si>
  <si>
    <t>Female PG</t>
  </si>
  <si>
    <t>Male UG</t>
  </si>
  <si>
    <t>Male PG</t>
  </si>
  <si>
    <t xml:space="preserve">Engineering </t>
  </si>
  <si>
    <t>Computer science</t>
  </si>
  <si>
    <t>Architecture, building &amp; planning</t>
  </si>
  <si>
    <t>Mathematical sciences</t>
  </si>
  <si>
    <t>Physical sciences</t>
  </si>
  <si>
    <t>Business &amp; administrative studies</t>
  </si>
  <si>
    <t>Historical &amp; philosophical studies</t>
  </si>
  <si>
    <t>Medicine &amp; dentistry</t>
  </si>
  <si>
    <t>Mass communications &amp; documentation</t>
  </si>
  <si>
    <t>Law</t>
  </si>
  <si>
    <t>Biological sciences</t>
  </si>
  <si>
    <t>Agriculture &amp; related subjects</t>
  </si>
  <si>
    <t>Combined</t>
  </si>
  <si>
    <t>Social studies</t>
  </si>
  <si>
    <t>Creative arts &amp; design</t>
  </si>
  <si>
    <t>Languages</t>
  </si>
  <si>
    <t>Education</t>
  </si>
  <si>
    <t>Veterinary science</t>
  </si>
  <si>
    <t>Subjects allied to medicine</t>
  </si>
  <si>
    <t>Source: HESA Student record</t>
  </si>
  <si>
    <t>Figure 18: Subject of study by level and ethnicity, 2015–16</t>
  </si>
  <si>
    <t xml:space="preserve">Subject </t>
  </si>
  <si>
    <t>White UG</t>
  </si>
  <si>
    <t>White PG</t>
  </si>
  <si>
    <t>BME  UG</t>
  </si>
  <si>
    <t>BME  PG</t>
  </si>
  <si>
    <t>Figure 19: Qualifications awarded by level, 2006–07 to 2015–16</t>
  </si>
  <si>
    <t>Figure 20: First-degree qualifiers by ethnicity and class of degree, 2015–16</t>
  </si>
  <si>
    <t>Ethnicity</t>
  </si>
  <si>
    <t>First class</t>
  </si>
  <si>
    <t>Upper second</t>
  </si>
  <si>
    <t>Lower second</t>
  </si>
  <si>
    <t>Third / pass</t>
  </si>
  <si>
    <t>Unclassified / classification not applicable</t>
  </si>
  <si>
    <t>White</t>
  </si>
  <si>
    <t>BME</t>
  </si>
  <si>
    <t>Other &amp; don't know</t>
  </si>
  <si>
    <t>Figure 21: Destination of leavers by level of qualification, 2014–15</t>
  </si>
  <si>
    <t>Activity</t>
  </si>
  <si>
    <t>Work</t>
  </si>
  <si>
    <t>Work and further study</t>
  </si>
  <si>
    <t>Further study</t>
  </si>
  <si>
    <t>Unemployed</t>
  </si>
  <si>
    <t>Source: HESA Destinations of Leavers from Higher Education</t>
  </si>
  <si>
    <t>Figure 22: Unemployment rates in England by group, 2006 to 2016</t>
  </si>
  <si>
    <t>Postgraduates aged 16-64)</t>
  </si>
  <si>
    <t>Graduates (aged 16-64)</t>
  </si>
  <si>
    <t>Graduates (aged 21-30)</t>
  </si>
  <si>
    <t>Non-Graduates (aged 16-64)</t>
  </si>
  <si>
    <t>Non-Graduates (aged 21-30)</t>
  </si>
  <si>
    <t>Source: DfE Graduate Labour Market Statistics</t>
  </si>
  <si>
    <t>Figure 23: Median salary (nearest £500) in England by group, 2006 to 2016</t>
  </si>
  <si>
    <t>Figure 24: Percentage of UK population in employment with higher education qualifications by age, 2006, 2011 and 2016</t>
  </si>
  <si>
    <t>Age of cohort in 2006</t>
  </si>
  <si>
    <t>Age of cohort in 2011</t>
  </si>
  <si>
    <t>Age of cohort in 2016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</si>
  <si>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</si>
  <si>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</si>
  <si>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</si>
  <si>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</si>
  <si>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</si>
  <si>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</si>
  <si>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</si>
  <si>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</si>
  <si>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</si>
  <si>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Source: HESA Higher Educaiton Statistics for the UK 2015-16</t>
  </si>
  <si>
    <t>Figure 25: Growth of high-level skills in the adult population, 2005 and 2015</t>
  </si>
  <si>
    <t>Country</t>
  </si>
  <si>
    <t>Proprtion of population with tertiary educaiton 2005</t>
  </si>
  <si>
    <t>Proprtion of population with tertiary educaiton 2015</t>
  </si>
  <si>
    <t>Korea</t>
  </si>
  <si>
    <t>United States</t>
  </si>
  <si>
    <t>United Kingdom</t>
  </si>
  <si>
    <t>Ireland</t>
  </si>
  <si>
    <t>Norway</t>
  </si>
  <si>
    <t>Poland</t>
  </si>
  <si>
    <t>Germany</t>
  </si>
  <si>
    <t>Source:  OECD Education at a glance 2016. Indicator A1.3</t>
  </si>
  <si>
    <t>Figure 26: Occupational structure of the UK, 2012 and 2022</t>
  </si>
  <si>
    <t>Elementary occupations</t>
  </si>
  <si>
    <t>Process, plant and machine operatives</t>
  </si>
  <si>
    <t>Sales and customer services</t>
  </si>
  <si>
    <t>Caring, leisure and other services</t>
  </si>
  <si>
    <t>Skilled trades occupations</t>
  </si>
  <si>
    <t>Administrative and secretarial</t>
  </si>
  <si>
    <t xml:space="preserve">Associate professional and technical </t>
  </si>
  <si>
    <t>Professional occupations</t>
  </si>
  <si>
    <t>Managers, directors and senior officials</t>
  </si>
  <si>
    <t>Source:  UUK Supply and demand for higher-level skills</t>
  </si>
  <si>
    <t>Figure 27: Staff by employment function, 2006-07 to 2015–16</t>
  </si>
  <si>
    <t>Academic staff</t>
  </si>
  <si>
    <t>Non-academic staff</t>
  </si>
  <si>
    <t>Source: HESA Staff Record</t>
  </si>
  <si>
    <t>Figure 28: Academic staff by nationality, 2006–07 to 2015–16</t>
  </si>
  <si>
    <t>Nationality</t>
  </si>
  <si>
    <t>Figure 29: Professorial posts by gender and ethnicity, 2009–10 to 2015–16</t>
  </si>
  <si>
    <t>BME Female</t>
  </si>
  <si>
    <t>BME Male</t>
  </si>
  <si>
    <t>White Female</t>
  </si>
  <si>
    <t>White Male</t>
  </si>
  <si>
    <t>Figure 30: Change in age profile of academic staff by mode of employment between 2006–07 and 2015–16</t>
  </si>
  <si>
    <t>25 and under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</si>
  <si>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</si>
  <si>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</si>
  <si>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</si>
  <si>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</si>
  <si>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</si>
  <si>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</si>
  <si>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</si>
  <si>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</si>
  <si>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 and over</t>
  </si>
  <si>
    <t>25 and 
under</t>
  </si>
  <si>
    <t>66 and 
over</t>
  </si>
  <si>
    <t>% over 45</t>
  </si>
  <si>
    <t>Figure 31: Income by source, 2015-16</t>
  </si>
  <si>
    <t>Source</t>
  </si>
  <si>
    <t>Income (£000s)</t>
  </si>
  <si>
    <t xml:space="preserve">% of total </t>
  </si>
  <si>
    <t>Teaching - UK Govt</t>
  </si>
  <si>
    <t>Teaching - Fees</t>
  </si>
  <si>
    <t>Research - UK Govt</t>
  </si>
  <si>
    <t>Research - Other</t>
  </si>
  <si>
    <t>Endowment and investment</t>
  </si>
  <si>
    <t>Other income</t>
  </si>
  <si>
    <t xml:space="preserve">Total income </t>
  </si>
  <si>
    <t>Source: UUK analysis of HESA Finance Record</t>
  </si>
  <si>
    <t>Figure 32: Teaching income by source, 2015-16</t>
  </si>
  <si>
    <t>UK Government grants</t>
  </si>
  <si>
    <t>UK &amp; EU UG fees</t>
  </si>
  <si>
    <t>UK &amp; EU PG fees</t>
  </si>
  <si>
    <t>Non-EU fees</t>
  </si>
  <si>
    <t>Other fees and grants</t>
  </si>
  <si>
    <t xml:space="preserve">Total </t>
  </si>
  <si>
    <t>Figure 33: Research income by source, 2015-16</t>
  </si>
  <si>
    <t>% of total</t>
  </si>
  <si>
    <t xml:space="preserve">UK government </t>
  </si>
  <si>
    <t>UK business</t>
  </si>
  <si>
    <t>UK charities</t>
  </si>
  <si>
    <t>EU sources</t>
  </si>
  <si>
    <t>Non-EU sources</t>
  </si>
  <si>
    <t>Other sources</t>
  </si>
  <si>
    <t>Source: UUK analysis of HESA finance Plus</t>
  </si>
  <si>
    <t>Figure 34: Income from knowledge-exchange activities by partner, 2015–16</t>
  </si>
  <si>
    <t>Partner</t>
  </si>
  <si>
    <t>Individuals</t>
  </si>
  <si>
    <t>Large businesses</t>
  </si>
  <si>
    <t>Public and third-sector organisations</t>
  </si>
  <si>
    <t>SMEs</t>
  </si>
  <si>
    <t>Source: UUK analysis of HE-BCI data</t>
  </si>
  <si>
    <t>Figure 39: Expenditure of higher education providers, 2004–05 to 2013–14</t>
  </si>
  <si>
    <t>raw data</t>
  </si>
  <si>
    <t>Year</t>
  </si>
  <si>
    <t>Staff costs</t>
  </si>
  <si>
    <t>Other operating expenses</t>
  </si>
  <si>
    <t>Depreciation</t>
  </si>
  <si>
    <t>Interest and other finance costs</t>
  </si>
  <si>
    <t>2004–05</t>
  </si>
  <si>
    <t>2005–06</t>
  </si>
  <si>
    <t>2014-15 (restated)</t>
  </si>
  <si>
    <t>Change compared to restated 2014-15</t>
  </si>
  <si>
    <t>Comparison of restated vs non-restated 2014-15 figures</t>
  </si>
  <si>
    <t xml:space="preserve">Figure 35: Operating expenditure of UK universities, 2015-16 </t>
  </si>
  <si>
    <t>Expenditure category</t>
  </si>
  <si>
    <t xml:space="preserve">Teaching and Research </t>
  </si>
  <si>
    <t>Libraries, IT and museums</t>
  </si>
  <si>
    <t>Running the university</t>
  </si>
  <si>
    <t>Financial support to students and outreach</t>
  </si>
  <si>
    <t>Student and staff facilities</t>
  </si>
  <si>
    <t>Maintaining campuses</t>
  </si>
  <si>
    <t>Accommodation and conferences</t>
  </si>
  <si>
    <t>Other expenditure</t>
  </si>
  <si>
    <t>Source: UUK analysis of HESA Finance Plus</t>
  </si>
  <si>
    <t>Figure 36: Percentage ratio of total net cash inflow from operating activities to total income</t>
  </si>
  <si>
    <t>Academic year</t>
  </si>
  <si>
    <t>Net cash inflow/(outflow) from operating activities (£000s)</t>
  </si>
  <si>
    <t>Total income (group &amp; share of joint venture(s)) (£000s)</t>
  </si>
  <si>
    <t>Percentage ratio of total net cash inflow from operating activities to total income</t>
  </si>
  <si>
    <t>FRS 102 - Percentage ratio of total net cash inflow from operating activities to total income</t>
  </si>
  <si>
    <t>Source: HESA Finance Plus</t>
  </si>
  <si>
    <t>Figure 37: Office for National Statistics (ONS) national population projections for 18–20-year-old UK citizens, 2014 to 2030</t>
  </si>
  <si>
    <t>Projection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</si>
  <si>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</si>
  <si>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</si>
  <si>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</si>
  <si>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</si>
  <si>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</si>
  <si>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</si>
  <si>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</si>
  <si>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</si>
  <si>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</si>
  <si>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</si>
  <si>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</si>
  <si>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</si>
  <si>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</si>
  <si>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</si>
  <si>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</si>
  <si>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</si>
  <si>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</si>
  <si>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High migration</t>
  </si>
  <si>
    <t>Low migration</t>
  </si>
  <si>
    <t>Principle</t>
  </si>
  <si>
    <t>Zero migration</t>
  </si>
  <si>
    <t>Source: ONS UK 2014-based population projections (dataset Z1)</t>
  </si>
  <si>
    <t xml:space="preserve">Figure 38:  Projection of domestic 18–24-year-old population for selected countries </t>
  </si>
  <si>
    <t xml:space="preserve">China </t>
  </si>
  <si>
    <t>Nigeria</t>
  </si>
  <si>
    <t>Malaysia</t>
  </si>
  <si>
    <t>US</t>
  </si>
  <si>
    <t>Source: World bank</t>
  </si>
  <si>
    <t>Figure 39: Trends and forecast change in GDP per capita by world region</t>
  </si>
  <si>
    <t>GDP based on PPP per capita (Current international dollars per capita)</t>
  </si>
  <si>
    <t>2007 to 2011</t>
  </si>
  <si>
    <t>2012 to 2016</t>
  </si>
  <si>
    <t>2017 to 2020</t>
  </si>
  <si>
    <t>Australia and New Zealand</t>
  </si>
  <si>
    <t>Central Asia and the Caucasus</t>
  </si>
  <si>
    <t>East Asia</t>
  </si>
  <si>
    <t>Southeast Asia</t>
  </si>
  <si>
    <t>Middle East (Region)</t>
  </si>
  <si>
    <t>North Africa</t>
  </si>
  <si>
    <t xml:space="preserve">Sub-Saharan Africa (Region) </t>
  </si>
  <si>
    <t>Central America</t>
  </si>
  <si>
    <t xml:space="preserve">Eastern Europe </t>
  </si>
  <si>
    <t>Western Europe</t>
  </si>
  <si>
    <t>Source: IMF World economic outlook</t>
  </si>
  <si>
    <t>Sorry, the query is too large to fit into the Excel cell. You will not be able to update your table with the .Stat Populator.</t>
  </si>
  <si>
    <t>Dataset: Economic Outlook No 100 - November 2016</t>
  </si>
  <si>
    <t>Variable</t>
  </si>
  <si>
    <t>Exchange rate, National currency per USD</t>
  </si>
  <si>
    <t>Frequency</t>
  </si>
  <si>
    <t>Annual</t>
  </si>
  <si>
    <t>Time</t>
  </si>
  <si>
    <t>2011</t>
  </si>
  <si>
    <t>2012</t>
  </si>
  <si>
    <t>2013</t>
  </si>
  <si>
    <t>Unit</t>
  </si>
  <si>
    <t>Australian Dollar</t>
  </si>
  <si>
    <t>i</t>
  </si>
  <si>
    <t>Austria</t>
  </si>
  <si>
    <t>Euro</t>
  </si>
  <si>
    <t>Belgium</t>
  </si>
  <si>
    <t>Canadian Dollar</t>
  </si>
  <si>
    <t>Chile</t>
  </si>
  <si>
    <t>Chilean Peso</t>
  </si>
  <si>
    <t>Czech Republic</t>
  </si>
  <si>
    <t>Czech Koruna</t>
  </si>
  <si>
    <t>Denmark</t>
  </si>
  <si>
    <t>Danish Krone</t>
  </si>
  <si>
    <t>Estonia</t>
  </si>
  <si>
    <t>Finland</t>
  </si>
  <si>
    <t>Greece</t>
  </si>
  <si>
    <t>Hungary</t>
  </si>
  <si>
    <t>Forint</t>
  </si>
  <si>
    <t>Iceland</t>
  </si>
  <si>
    <t>Iceland Krona</t>
  </si>
  <si>
    <t>Israel</t>
  </si>
  <si>
    <t>New Israeli Sheqel</t>
  </si>
  <si>
    <t>Yen</t>
  </si>
  <si>
    <t>Won</t>
  </si>
  <si>
    <t>Latvia</t>
  </si>
  <si>
    <t>Luxembourg</t>
  </si>
  <si>
    <t>Mexico</t>
  </si>
  <si>
    <t>Mexican Peso</t>
  </si>
  <si>
    <t>Netherlands</t>
  </si>
  <si>
    <t>New Zealand</t>
  </si>
  <si>
    <t>New Zealand Dollar</t>
  </si>
  <si>
    <t>Norwegian Krone</t>
  </si>
  <si>
    <t>Zloty</t>
  </si>
  <si>
    <t>Portugal</t>
  </si>
  <si>
    <t>Slovak Republic</t>
  </si>
  <si>
    <t>Slovenia</t>
  </si>
  <si>
    <t>Sweden</t>
  </si>
  <si>
    <t>Swedish Krona</t>
  </si>
  <si>
    <t>Switzerland</t>
  </si>
  <si>
    <t>Swiss Franc</t>
  </si>
  <si>
    <t>Turkey</t>
  </si>
  <si>
    <t>Turkish Lira</t>
  </si>
  <si>
    <t>Pound Sterling</t>
  </si>
  <si>
    <t>US Dollar</t>
  </si>
  <si>
    <t>Euro area (16 countries)</t>
  </si>
  <si>
    <t>Euro, 2014</t>
  </si>
  <si>
    <t>Euro area (15 countries)</t>
  </si>
  <si>
    <t>Non-OECD Economies</t>
  </si>
  <si>
    <t xml:space="preserve">  Argentina</t>
  </si>
  <si>
    <t>Argentine Peso</t>
  </si>
  <si>
    <t xml:space="preserve">  Brazil</t>
  </si>
  <si>
    <t>Brazilian Real</t>
  </si>
  <si>
    <t xml:space="preserve">  China (People's Republic of)</t>
  </si>
  <si>
    <t>Yuan Renminbi</t>
  </si>
  <si>
    <t xml:space="preserve">  Colombia</t>
  </si>
  <si>
    <t>Colombian Peso</t>
  </si>
  <si>
    <t xml:space="preserve">  India</t>
  </si>
  <si>
    <t>Indian Rupee, 2011-12</t>
  </si>
  <si>
    <t xml:space="preserve">  Indonesia</t>
  </si>
  <si>
    <t>Rupiah</t>
  </si>
  <si>
    <t xml:space="preserve">  Lithuania</t>
  </si>
  <si>
    <t xml:space="preserve">  Russia</t>
  </si>
  <si>
    <t>Russian Ruble</t>
  </si>
  <si>
    <t xml:space="preserve">  South Africa</t>
  </si>
  <si>
    <t>Rand</t>
  </si>
  <si>
    <t>Data extracted on 01 Dec 2016 11:01 UTC (GMT) from OECD.Stat</t>
  </si>
  <si>
    <t xml:space="preserve">Exchange rate of pound to </t>
  </si>
  <si>
    <t>US dollar</t>
  </si>
  <si>
    <t xml:space="preserve">Euro </t>
  </si>
  <si>
    <t>Indian Rupee</t>
  </si>
  <si>
    <t>Australian dollar</t>
  </si>
  <si>
    <t>Canadian dollar</t>
  </si>
  <si>
    <t>Figure 40: Change in sterling exchange rate against selected national currencies, 2011 to 2016</t>
  </si>
  <si>
    <t>Yuan</t>
  </si>
  <si>
    <t>Source: Bank of England</t>
  </si>
  <si>
    <t>Source: OECD Economic outlook 2016</t>
  </si>
  <si>
    <t xml:space="preserve">Figure 41: Inflation forecasts for the UK economy </t>
  </si>
  <si>
    <t>2016–17</t>
  </si>
  <si>
    <t>2017–18</t>
  </si>
  <si>
    <t>2018–19</t>
  </si>
  <si>
    <t>2019–20</t>
  </si>
  <si>
    <t>2020–21</t>
  </si>
  <si>
    <t>2021–22</t>
  </si>
  <si>
    <t xml:space="preserve">RPIX (outturn) </t>
  </si>
  <si>
    <t>CPI (outturn)</t>
  </si>
  <si>
    <t>RPIX (forecast)</t>
  </si>
  <si>
    <t>CPI (forecast)</t>
  </si>
  <si>
    <t>Source: OBR economic and fiscal outlook (March 2017)</t>
  </si>
  <si>
    <t>Figure 42: OBR trend and forecast for UK bank rates and gilt yields</t>
  </si>
  <si>
    <t>Quarters</t>
  </si>
  <si>
    <t>Bank rate (outturn)</t>
  </si>
  <si>
    <t>Bank rate (forecast)</t>
  </si>
  <si>
    <t>UK bond yields (outturn)</t>
  </si>
  <si>
    <t>UK bond yields (forecast)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</si>
  <si>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</si>
  <si>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</si>
  <si>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</si>
  <si>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</si>
  <si>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</si>
  <si>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</si>
  <si>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</si>
  <si>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</si>
  <si>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</si>
  <si>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</si>
  <si>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</si>
  <si>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</si>
  <si>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</si>
  <si>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</si>
  <si>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</si>
  <si>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</si>
  <si>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</si>
  <si>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</si>
  <si>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</si>
  <si>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</si>
  <si>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</si>
  <si>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</si>
  <si>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</si>
  <si>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</si>
  <si>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</si>
  <si>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</si>
  <si>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</si>
  <si>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</si>
  <si>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</si>
  <si>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</si>
  <si>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</si>
  <si>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</si>
  <si>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</si>
  <si>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</si>
  <si>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</si>
  <si>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</si>
  <si>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</si>
  <si>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</si>
  <si>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</si>
  <si>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</si>
  <si>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</si>
  <si>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</si>
  <si>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</si>
  <si>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</si>
  <si>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</si>
  <si>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</si>
  <si>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</si>
  <si>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</si>
  <si>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</si>
  <si>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</si>
  <si>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</si>
  <si>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</si>
  <si>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</si>
  <si>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</si>
  <si>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</si>
  <si>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</si>
  <si>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</si>
  <si>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</si>
  <si>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</si>
  <si>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</si>
  <si>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</si>
  <si>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Source: OBR Economic and Fiscal outlook (March 2017)</t>
  </si>
  <si>
    <t xml:space="preserve">Figure 43: Annual percentage change in students and staff 2006–07 to 2015–16 </t>
  </si>
  <si>
    <t xml:space="preserve">Staff </t>
  </si>
  <si>
    <t>Source: HESA Student and Staff Record</t>
  </si>
  <si>
    <t>4 Net cash inflow from operating activities</t>
  </si>
  <si>
    <t>1h Total income</t>
  </si>
  <si>
    <t xml:space="preserve">8 Net cash inflow from operating activities as a % of total income </t>
  </si>
  <si>
    <t>INSTID</t>
  </si>
  <si>
    <t>UKPRN</t>
  </si>
  <si>
    <t>Region of HE provider</t>
  </si>
  <si>
    <t>HE provider</t>
  </si>
  <si>
    <t>2015/16</t>
  </si>
  <si>
    <t>2014/15§</t>
  </si>
  <si>
    <t>0047</t>
  </si>
  <si>
    <t>10000291</t>
  </si>
  <si>
    <t>EAST</t>
  </si>
  <si>
    <t>Anglia Ruskin University</t>
  </si>
  <si>
    <t>0108</t>
  </si>
  <si>
    <t>10007759</t>
  </si>
  <si>
    <t>WMID</t>
  </si>
  <si>
    <t>Aston University</t>
  </si>
  <si>
    <t>0048</t>
  </si>
  <si>
    <t>10000571</t>
  </si>
  <si>
    <t>SWES</t>
  </si>
  <si>
    <t>Bath Spa University</t>
  </si>
  <si>
    <t>0109</t>
  </si>
  <si>
    <t>10007850</t>
  </si>
  <si>
    <t>The University of Bath</t>
  </si>
  <si>
    <t>0026</t>
  </si>
  <si>
    <t>10007152</t>
  </si>
  <si>
    <t>University of Bedfordshire</t>
  </si>
  <si>
    <t>0127</t>
  </si>
  <si>
    <t>10007760</t>
  </si>
  <si>
    <t>LOND</t>
  </si>
  <si>
    <t>Birkbeck College</t>
  </si>
  <si>
    <t>0052</t>
  </si>
  <si>
    <t>10007140</t>
  </si>
  <si>
    <t>Birmingham City University</t>
  </si>
  <si>
    <t>0110</t>
  </si>
  <si>
    <t>10006840</t>
  </si>
  <si>
    <t>The University of Birmingham</t>
  </si>
  <si>
    <t>0200</t>
  </si>
  <si>
    <t>10000712</t>
  </si>
  <si>
    <t>University College Birmingham</t>
  </si>
  <si>
    <t>0007</t>
  </si>
  <si>
    <t>10007811</t>
  </si>
  <si>
    <t>EMID</t>
  </si>
  <si>
    <t>Bishop Grosseteste University</t>
  </si>
  <si>
    <t>0049</t>
  </si>
  <si>
    <t>10006841</t>
  </si>
  <si>
    <t>NWES</t>
  </si>
  <si>
    <t>The University of Bolton</t>
  </si>
  <si>
    <t>0197</t>
  </si>
  <si>
    <t>10000385</t>
  </si>
  <si>
    <t>The Arts University Bournemouth</t>
  </si>
  <si>
    <t>0050</t>
  </si>
  <si>
    <t>10000824</t>
  </si>
  <si>
    <t>Bournemouth University</t>
  </si>
  <si>
    <t>0111</t>
  </si>
  <si>
    <t>10007785</t>
  </si>
  <si>
    <t>YORH</t>
  </si>
  <si>
    <t>The University of Bradford</t>
  </si>
  <si>
    <t>0051</t>
  </si>
  <si>
    <t>10000886</t>
  </si>
  <si>
    <t>SEAS</t>
  </si>
  <si>
    <t>The University of Brighton</t>
  </si>
  <si>
    <t>0112</t>
  </si>
  <si>
    <t>10007786</t>
  </si>
  <si>
    <t>The University of Bristol</t>
  </si>
  <si>
    <t>0113</t>
  </si>
  <si>
    <t>10000961</t>
  </si>
  <si>
    <t>Brunel University London</t>
  </si>
  <si>
    <t>0009</t>
  </si>
  <si>
    <t>10000975</t>
  </si>
  <si>
    <t>Buckinghamshire New University</t>
  </si>
  <si>
    <t>0203</t>
  </si>
  <si>
    <t>10007787</t>
  </si>
  <si>
    <t>The University of Buckingham</t>
  </si>
  <si>
    <t>0114</t>
  </si>
  <si>
    <t>10007788</t>
  </si>
  <si>
    <t>The University of Cambridge</t>
  </si>
  <si>
    <t>0188</t>
  </si>
  <si>
    <t>10003324</t>
  </si>
  <si>
    <t>The Institute of Cancer Research</t>
  </si>
  <si>
    <t>0012</t>
  </si>
  <si>
    <t>10001143</t>
  </si>
  <si>
    <t>Canterbury Christ Church University</t>
  </si>
  <si>
    <t>0053</t>
  </si>
  <si>
    <t>10007141</t>
  </si>
  <si>
    <t>The University of Central Lancashire</t>
  </si>
  <si>
    <t>0011</t>
  </si>
  <si>
    <t>10007848</t>
  </si>
  <si>
    <t>University of Chester</t>
  </si>
  <si>
    <t>0082</t>
  </si>
  <si>
    <t>10007137</t>
  </si>
  <si>
    <t>The University of Chichester</t>
  </si>
  <si>
    <t>0115</t>
  </si>
  <si>
    <t>10001478</t>
  </si>
  <si>
    <t>City, University of London†</t>
  </si>
  <si>
    <t>0199</t>
  </si>
  <si>
    <t>10001653</t>
  </si>
  <si>
    <t>Conservatoire for Dance and Drama</t>
  </si>
  <si>
    <t>0201</t>
  </si>
  <si>
    <t>10007761</t>
  </si>
  <si>
    <t>Courtauld Institute of Art</t>
  </si>
  <si>
    <t>0056</t>
  </si>
  <si>
    <t>10001726</t>
  </si>
  <si>
    <t>Coventry University</t>
  </si>
  <si>
    <t>0002</t>
  </si>
  <si>
    <t>10007822</t>
  </si>
  <si>
    <t>Cranfield University</t>
  </si>
  <si>
    <t>0206</t>
  </si>
  <si>
    <t>10006427</t>
  </si>
  <si>
    <t>University for the Creative Arts</t>
  </si>
  <si>
    <t>0038</t>
  </si>
  <si>
    <t>10007842</t>
  </si>
  <si>
    <t>University of Cumbria</t>
  </si>
  <si>
    <t>0068</t>
  </si>
  <si>
    <t>10001883</t>
  </si>
  <si>
    <t>De Montfort University</t>
  </si>
  <si>
    <t>0057</t>
  </si>
  <si>
    <t>10007851</t>
  </si>
  <si>
    <t>University of Derby</t>
  </si>
  <si>
    <t>0116</t>
  </si>
  <si>
    <t>10007143</t>
  </si>
  <si>
    <t>NEAS</t>
  </si>
  <si>
    <t>University of Durham</t>
  </si>
  <si>
    <t>0117</t>
  </si>
  <si>
    <t>10007789</t>
  </si>
  <si>
    <t>The University of East Anglia</t>
  </si>
  <si>
    <t>0058</t>
  </si>
  <si>
    <t>10007144</t>
  </si>
  <si>
    <t>The University of East London</t>
  </si>
  <si>
    <t>0016</t>
  </si>
  <si>
    <t>10007823</t>
  </si>
  <si>
    <t>Edge Hill University</t>
  </si>
  <si>
    <t>0118</t>
  </si>
  <si>
    <t>10007791</t>
  </si>
  <si>
    <t>The University of Essex</t>
  </si>
  <si>
    <t>0119</t>
  </si>
  <si>
    <t>10007792</t>
  </si>
  <si>
    <t>The University of Exeter</t>
  </si>
  <si>
    <t>0017</t>
  </si>
  <si>
    <t>10008640</t>
  </si>
  <si>
    <t>Falmouth University</t>
  </si>
  <si>
    <t>0229</t>
  </si>
  <si>
    <t>10004511</t>
  </si>
  <si>
    <t>The National Film and Television School</t>
  </si>
  <si>
    <t>0054</t>
  </si>
  <si>
    <t>10007145</t>
  </si>
  <si>
    <t>University of Gloucestershire</t>
  </si>
  <si>
    <t>0131</t>
  </si>
  <si>
    <t>10002718</t>
  </si>
  <si>
    <t>Goldsmiths College</t>
  </si>
  <si>
    <t>0059</t>
  </si>
  <si>
    <t>10007146</t>
  </si>
  <si>
    <t>The University of Greenwich</t>
  </si>
  <si>
    <t>0208</t>
  </si>
  <si>
    <t>10007825</t>
  </si>
  <si>
    <t>Guildhall School of Music and Drama</t>
  </si>
  <si>
    <t>0018</t>
  </si>
  <si>
    <t>10040812</t>
  </si>
  <si>
    <t>Harper Adams University</t>
  </si>
  <si>
    <t>0060</t>
  </si>
  <si>
    <t>10007147</t>
  </si>
  <si>
    <t>University of Hertfordshire</t>
  </si>
  <si>
    <t>0205</t>
  </si>
  <si>
    <t>10007765</t>
  </si>
  <si>
    <t>Heythrop College</t>
  </si>
  <si>
    <t>0061</t>
  </si>
  <si>
    <t>10007148</t>
  </si>
  <si>
    <t>The University of Huddersfield</t>
  </si>
  <si>
    <t>0120</t>
  </si>
  <si>
    <t>10007149</t>
  </si>
  <si>
    <t>The University of Hull</t>
  </si>
  <si>
    <t>0132</t>
  </si>
  <si>
    <t>10003270</t>
  </si>
  <si>
    <t>Imperial College of Science, Technology and Medicine</t>
  </si>
  <si>
    <t>0121</t>
  </si>
  <si>
    <t>10007767</t>
  </si>
  <si>
    <t>Keele University†</t>
  </si>
  <si>
    <t>0122</t>
  </si>
  <si>
    <t>10007150</t>
  </si>
  <si>
    <t>The University of Kent</t>
  </si>
  <si>
    <t>0134</t>
  </si>
  <si>
    <t>10003645</t>
  </si>
  <si>
    <t>King's College London</t>
  </si>
  <si>
    <t>0063</t>
  </si>
  <si>
    <t>10003678</t>
  </si>
  <si>
    <t>Kingston University</t>
  </si>
  <si>
    <t>0123</t>
  </si>
  <si>
    <t>10007768</t>
  </si>
  <si>
    <t>The University of Lancaster</t>
  </si>
  <si>
    <t>0211</t>
  </si>
  <si>
    <t>10003854</t>
  </si>
  <si>
    <t>Leeds College of Art</t>
  </si>
  <si>
    <t>0064</t>
  </si>
  <si>
    <t>10003861</t>
  </si>
  <si>
    <t>Leeds Beckett University</t>
  </si>
  <si>
    <t>0124</t>
  </si>
  <si>
    <t>10007795</t>
  </si>
  <si>
    <t>The University of Leeds</t>
  </si>
  <si>
    <t>0040</t>
  </si>
  <si>
    <t>10003863</t>
  </si>
  <si>
    <t>Leeds Trinity University</t>
  </si>
  <si>
    <t>0125</t>
  </si>
  <si>
    <t>10007796</t>
  </si>
  <si>
    <t>The University of Leicester</t>
  </si>
  <si>
    <t>0062</t>
  </si>
  <si>
    <t>10007151</t>
  </si>
  <si>
    <t>The University of Lincoln</t>
  </si>
  <si>
    <t>0023</t>
  </si>
  <si>
    <t>10003956</t>
  </si>
  <si>
    <t>Liverpool Hope University</t>
  </si>
  <si>
    <t>0065</t>
  </si>
  <si>
    <t>10003957</t>
  </si>
  <si>
    <t>Liverpool John Moores University</t>
  </si>
  <si>
    <t>0209</t>
  </si>
  <si>
    <t>10003945</t>
  </si>
  <si>
    <t>The Liverpool Institute for Performing Arts</t>
  </si>
  <si>
    <t>0126</t>
  </si>
  <si>
    <t>10006842</t>
  </si>
  <si>
    <t>The University of Liverpool†</t>
  </si>
  <si>
    <t>0228</t>
  </si>
  <si>
    <t>10003958</t>
  </si>
  <si>
    <t>Liverpool School of Tropical Medicine†</t>
  </si>
  <si>
    <t>0024</t>
  </si>
  <si>
    <t>10007162</t>
  </si>
  <si>
    <t>University of the Arts, London</t>
  </si>
  <si>
    <t>0135</t>
  </si>
  <si>
    <t>10007769</t>
  </si>
  <si>
    <t>London Business School</t>
  </si>
  <si>
    <t>0151</t>
  </si>
  <si>
    <t>10007797</t>
  </si>
  <si>
    <t>University of London (Institutes and activities)</t>
  </si>
  <si>
    <t>0202</t>
  </si>
  <si>
    <t>10004048</t>
  </si>
  <si>
    <t>London Metropolitan University</t>
  </si>
  <si>
    <t>0076</t>
  </si>
  <si>
    <t>10004078</t>
  </si>
  <si>
    <t>London South Bank University</t>
  </si>
  <si>
    <t>0137</t>
  </si>
  <si>
    <t>10004063</t>
  </si>
  <si>
    <t>London School of Economics and Political Science</t>
  </si>
  <si>
    <t>0138</t>
  </si>
  <si>
    <t>10007771</t>
  </si>
  <si>
    <t>London School of Hygiene and Tropical Medicine</t>
  </si>
  <si>
    <t>0152</t>
  </si>
  <si>
    <t>10004113</t>
  </si>
  <si>
    <t>Loughborough University</t>
  </si>
  <si>
    <t>0066</t>
  </si>
  <si>
    <t>10004180</t>
  </si>
  <si>
    <t>The Manchester Metropolitan University</t>
  </si>
  <si>
    <t>0204</t>
  </si>
  <si>
    <t>10007798</t>
  </si>
  <si>
    <t>The University of Manchester</t>
  </si>
  <si>
    <t>0067</t>
  </si>
  <si>
    <t>10004351</t>
  </si>
  <si>
    <t>Middlesex University</t>
  </si>
  <si>
    <t>0154</t>
  </si>
  <si>
    <t>10007799</t>
  </si>
  <si>
    <t>Newcastle University†</t>
  </si>
  <si>
    <t>0028</t>
  </si>
  <si>
    <t>10007832</t>
  </si>
  <si>
    <t>Newman University</t>
  </si>
  <si>
    <t>0027</t>
  </si>
  <si>
    <t>10007138</t>
  </si>
  <si>
    <t>The University of Northampton</t>
  </si>
  <si>
    <t>0069</t>
  </si>
  <si>
    <t>10001282</t>
  </si>
  <si>
    <t>University of Northumbria at Newcastle</t>
  </si>
  <si>
    <t>0190</t>
  </si>
  <si>
    <t>10004775</t>
  </si>
  <si>
    <t>Norwich University of the Arts</t>
  </si>
  <si>
    <t>0155</t>
  </si>
  <si>
    <t>10007154</t>
  </si>
  <si>
    <t>University of Nottingham</t>
  </si>
  <si>
    <t>0071</t>
  </si>
  <si>
    <t>10004797</t>
  </si>
  <si>
    <t>The Nottingham Trent University</t>
  </si>
  <si>
    <t>0001</t>
  </si>
  <si>
    <t>10007773</t>
  </si>
  <si>
    <t>The Open University</t>
  </si>
  <si>
    <t>0072</t>
  </si>
  <si>
    <t>10004930</t>
  </si>
  <si>
    <t>Oxford Brookes University</t>
  </si>
  <si>
    <t>0156</t>
  </si>
  <si>
    <t>10007774</t>
  </si>
  <si>
    <t>The University of Oxford</t>
  </si>
  <si>
    <t>0230</t>
  </si>
  <si>
    <t>10005127</t>
  </si>
  <si>
    <t>Plymouth College of Art</t>
  </si>
  <si>
    <t>0073</t>
  </si>
  <si>
    <t>10007801</t>
  </si>
  <si>
    <t>University of Plymouth</t>
  </si>
  <si>
    <t>0074</t>
  </si>
  <si>
    <t>10007155</t>
  </si>
  <si>
    <t>The University of Portsmouth</t>
  </si>
  <si>
    <t>0139</t>
  </si>
  <si>
    <t>10007775</t>
  </si>
  <si>
    <t>Queen Mary University of London</t>
  </si>
  <si>
    <t>0030</t>
  </si>
  <si>
    <t>10005389</t>
  </si>
  <si>
    <t>Ravensbourne</t>
  </si>
  <si>
    <t>0157</t>
  </si>
  <si>
    <t>10007802</t>
  </si>
  <si>
    <t>The University of Reading</t>
  </si>
  <si>
    <t>0031</t>
  </si>
  <si>
    <t>10007776</t>
  </si>
  <si>
    <t>Roehampton University</t>
  </si>
  <si>
    <t>0032</t>
  </si>
  <si>
    <t>10005523</t>
  </si>
  <si>
    <t>Rose Bruford College</t>
  </si>
  <si>
    <t>0033</t>
  </si>
  <si>
    <t>10007835</t>
  </si>
  <si>
    <t>Royal Academy of Music</t>
  </si>
  <si>
    <t>0195</t>
  </si>
  <si>
    <t>10005545</t>
  </si>
  <si>
    <t>Royal Agricultural University</t>
  </si>
  <si>
    <t>0003</t>
  </si>
  <si>
    <t>10007777</t>
  </si>
  <si>
    <t>Royal College of Art</t>
  </si>
  <si>
    <t>0034</t>
  </si>
  <si>
    <t>10007778</t>
  </si>
  <si>
    <t>Royal College of Music</t>
  </si>
  <si>
    <t>0010</t>
  </si>
  <si>
    <t>10007816</t>
  </si>
  <si>
    <t>The Royal Central School of Speech and Drama</t>
  </si>
  <si>
    <t>0141</t>
  </si>
  <si>
    <t>10005553</t>
  </si>
  <si>
    <t>Royal Holloway and Bedford New College</t>
  </si>
  <si>
    <t>0035</t>
  </si>
  <si>
    <t>10007837</t>
  </si>
  <si>
    <t>Royal Northern College of Music</t>
  </si>
  <si>
    <t>0143</t>
  </si>
  <si>
    <t>10007779</t>
  </si>
  <si>
    <t>The Royal Veterinary College</t>
  </si>
  <si>
    <t>0145</t>
  </si>
  <si>
    <t>10007782</t>
  </si>
  <si>
    <t>St George's, University of London†</t>
  </si>
  <si>
    <t>0039</t>
  </si>
  <si>
    <t>10007843</t>
  </si>
  <si>
    <t>St Mary's University, Twickenham</t>
  </si>
  <si>
    <t>0158</t>
  </si>
  <si>
    <t>10007156</t>
  </si>
  <si>
    <t>The University of Salford</t>
  </si>
  <si>
    <t>0146</t>
  </si>
  <si>
    <t>10007780</t>
  </si>
  <si>
    <t>The School of Oriental and African Studies</t>
  </si>
  <si>
    <t>0075</t>
  </si>
  <si>
    <t>10005790</t>
  </si>
  <si>
    <t>Sheffield Hallam University</t>
  </si>
  <si>
    <t>0159</t>
  </si>
  <si>
    <t>10007157</t>
  </si>
  <si>
    <t>The University of Sheffield</t>
  </si>
  <si>
    <t>0037</t>
  </si>
  <si>
    <t>10006022</t>
  </si>
  <si>
    <t>Southampton Solent University</t>
  </si>
  <si>
    <t>0160</t>
  </si>
  <si>
    <t>10007158</t>
  </si>
  <si>
    <t>The University of Southampton</t>
  </si>
  <si>
    <t>0077</t>
  </si>
  <si>
    <t>10006299</t>
  </si>
  <si>
    <t>Staffordshire University</t>
  </si>
  <si>
    <t>0014</t>
  </si>
  <si>
    <t>10037449</t>
  </si>
  <si>
    <t>University of St Mark and St John</t>
  </si>
  <si>
    <t>0210</t>
  </si>
  <si>
    <t>10014001</t>
  </si>
  <si>
    <t>University of Suffolk†</t>
  </si>
  <si>
    <t>0078</t>
  </si>
  <si>
    <t>10007159</t>
  </si>
  <si>
    <t>The University of Sunderland</t>
  </si>
  <si>
    <t>0161</t>
  </si>
  <si>
    <t>10007160</t>
  </si>
  <si>
    <t>The University of Surrey</t>
  </si>
  <si>
    <t>0162</t>
  </si>
  <si>
    <t>10007806</t>
  </si>
  <si>
    <t>The University of Sussex</t>
  </si>
  <si>
    <t>0079</t>
  </si>
  <si>
    <t>10007161</t>
  </si>
  <si>
    <t>Teesside University</t>
  </si>
  <si>
    <t>0041</t>
  </si>
  <si>
    <t>10008017</t>
  </si>
  <si>
    <t>Trinity Laban Conservatoire of Music and Dance</t>
  </si>
  <si>
    <t>0149</t>
  </si>
  <si>
    <t>10007784</t>
  </si>
  <si>
    <t>University College London†</t>
  </si>
  <si>
    <t>0163</t>
  </si>
  <si>
    <t>10007163</t>
  </si>
  <si>
    <t>The University of Warwick</t>
  </si>
  <si>
    <t>0081</t>
  </si>
  <si>
    <t>10007164</t>
  </si>
  <si>
    <t>University of the West of England, Bristol</t>
  </si>
  <si>
    <t>0080</t>
  </si>
  <si>
    <t>10006566</t>
  </si>
  <si>
    <t>The University of West London</t>
  </si>
  <si>
    <t>0083</t>
  </si>
  <si>
    <t>10007165</t>
  </si>
  <si>
    <t>The University of Westminster</t>
  </si>
  <si>
    <t>0021</t>
  </si>
  <si>
    <t>10003614</t>
  </si>
  <si>
    <t>The University of Winchester</t>
  </si>
  <si>
    <t>0085</t>
  </si>
  <si>
    <t>10007166</t>
  </si>
  <si>
    <t>The University of Wolverhampton</t>
  </si>
  <si>
    <t>0046</t>
  </si>
  <si>
    <t>10007139</t>
  </si>
  <si>
    <t>University of Worcester</t>
  </si>
  <si>
    <t>0189</t>
  </si>
  <si>
    <t>10007657</t>
  </si>
  <si>
    <t>Writtle University College†</t>
  </si>
  <si>
    <t>0013</t>
  </si>
  <si>
    <t>10007713</t>
  </si>
  <si>
    <t>York St John University</t>
  </si>
  <si>
    <t>0164</t>
  </si>
  <si>
    <t>10007167</t>
  </si>
  <si>
    <t>The University of York</t>
  </si>
  <si>
    <t>Total England</t>
  </si>
  <si>
    <t>0177</t>
  </si>
  <si>
    <t>10007856</t>
  </si>
  <si>
    <t>WALE</t>
  </si>
  <si>
    <t>Aberystwyth University</t>
  </si>
  <si>
    <t>0178</t>
  </si>
  <si>
    <t>10007857</t>
  </si>
  <si>
    <t>Bangor University</t>
  </si>
  <si>
    <t>0179</t>
  </si>
  <si>
    <t>10007814</t>
  </si>
  <si>
    <t>Cardiff University</t>
  </si>
  <si>
    <t>0089</t>
  </si>
  <si>
    <t>10007854</t>
  </si>
  <si>
    <t>Cardiff Metropolitan University</t>
  </si>
  <si>
    <t>0087</t>
  </si>
  <si>
    <t>10007833</t>
  </si>
  <si>
    <t>Glyndŵr University</t>
  </si>
  <si>
    <t>0180</t>
  </si>
  <si>
    <t>10007855</t>
  </si>
  <si>
    <t>Swansea University</t>
  </si>
  <si>
    <t>0176</t>
  </si>
  <si>
    <t>10007858</t>
  </si>
  <si>
    <t>University of Wales Trinity Saint David</t>
  </si>
  <si>
    <t>0090</t>
  </si>
  <si>
    <t>10007793</t>
  </si>
  <si>
    <t>University of South Wales</t>
  </si>
  <si>
    <t>0186</t>
  </si>
  <si>
    <t>The University of Wales (central functions)</t>
  </si>
  <si>
    <t>Total Wales</t>
  </si>
  <si>
    <t>0170</t>
  </si>
  <si>
    <t>10007783</t>
  </si>
  <si>
    <t>SCOT</t>
  </si>
  <si>
    <t>The University of Aberdeen</t>
  </si>
  <si>
    <t>0095</t>
  </si>
  <si>
    <t>10007849</t>
  </si>
  <si>
    <t>University of Abertay Dundee</t>
  </si>
  <si>
    <t>0172</t>
  </si>
  <si>
    <t>10007852</t>
  </si>
  <si>
    <t>The University of Dundee</t>
  </si>
  <si>
    <t>0107</t>
  </si>
  <si>
    <t>10007772</t>
  </si>
  <si>
    <t>Edinburgh Napier University</t>
  </si>
  <si>
    <t>0167</t>
  </si>
  <si>
    <t>10007790</t>
  </si>
  <si>
    <t>The University of Edinburgh</t>
  </si>
  <si>
    <t>0106</t>
  </si>
  <si>
    <t>10007762</t>
  </si>
  <si>
    <t>Glasgow Caledonian University</t>
  </si>
  <si>
    <t>0097</t>
  </si>
  <si>
    <t>10002681</t>
  </si>
  <si>
    <t>Glasgow School of Art</t>
  </si>
  <si>
    <t>0168</t>
  </si>
  <si>
    <t>10007794</t>
  </si>
  <si>
    <t>The University of Glasgow</t>
  </si>
  <si>
    <t>0171</t>
  </si>
  <si>
    <t>10007764</t>
  </si>
  <si>
    <t>Heriot-Watt University</t>
  </si>
  <si>
    <t>0100</t>
  </si>
  <si>
    <t>10005337</t>
  </si>
  <si>
    <t>Queen Margaret University, Edinburgh</t>
  </si>
  <si>
    <t>0104</t>
  </si>
  <si>
    <t>10005500</t>
  </si>
  <si>
    <t>The Robert Gordon University</t>
  </si>
  <si>
    <t>0101</t>
  </si>
  <si>
    <t>10005561</t>
  </si>
  <si>
    <t>Royal Conservatoire of Scotland</t>
  </si>
  <si>
    <t>0173</t>
  </si>
  <si>
    <t>10007803</t>
  </si>
  <si>
    <t>The University of St Andrews</t>
  </si>
  <si>
    <t>0175</t>
  </si>
  <si>
    <t>10005700</t>
  </si>
  <si>
    <t>SRUC</t>
  </si>
  <si>
    <t>0174</t>
  </si>
  <si>
    <t>10007804</t>
  </si>
  <si>
    <t>The University of Stirling</t>
  </si>
  <si>
    <t>0169</t>
  </si>
  <si>
    <t>10007805</t>
  </si>
  <si>
    <t>The University of Strathclyde</t>
  </si>
  <si>
    <t>0196</t>
  </si>
  <si>
    <t>10007114</t>
  </si>
  <si>
    <t>University of the Highlands and Islands</t>
  </si>
  <si>
    <t>0105</t>
  </si>
  <si>
    <t>10007800</t>
  </si>
  <si>
    <t>The University of the West of Scotland</t>
  </si>
  <si>
    <t>Total Scotland</t>
  </si>
  <si>
    <t>0184</t>
  </si>
  <si>
    <t>10005343</t>
  </si>
  <si>
    <t>NIRE</t>
  </si>
  <si>
    <t>The Queen's University of Belfast</t>
  </si>
  <si>
    <t>0194</t>
  </si>
  <si>
    <t>10008026</t>
  </si>
  <si>
    <t>St Mary's University College</t>
  </si>
  <si>
    <t>0193</t>
  </si>
  <si>
    <t>10008010</t>
  </si>
  <si>
    <t>Stranmillis University College</t>
  </si>
  <si>
    <t>0185</t>
  </si>
  <si>
    <t>10007807</t>
  </si>
  <si>
    <t>University of Ulster</t>
  </si>
  <si>
    <t>Total Northern Ireland</t>
  </si>
  <si>
    <t>Total UK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</si>
</sst>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GENERAL"/>
    <numFmt numFmtId="167" formatCode="0%"/>
    <numFmt numFmtId="168" formatCode="#,##0"/>
    <numFmt numFmtId="169" formatCode="0.0%"/>
    <numFmt numFmtId="170" formatCode="_-* #,##0_-;\-* #,##0_-;_-* \-??_-;_-@_-"/>
    <numFmt numFmtId="171" formatCode="0.00%"/>
    <numFmt numFmtId="172" formatCode="\£#,##0"/>
    <numFmt numFmtId="173" formatCode="0"/>
    <numFmt numFmtId="174" formatCode="\£#0.0,,,&quot; bn&quot;"/>
    <numFmt numFmtId="175" formatCode="@"/>
    <numFmt numFmtId="176" formatCode="#,##0.000_ ;\-#,##0.000\ "/>
    <numFmt numFmtId="177" formatCode="_-* #,##0.0_-;\-* #,##0.0_-;_-* \-??_-;_-@_-"/>
  </numFmts>
  <fonts count="25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63"/>
      <name val="Arial"/>
      <family val="2"/>
    </font>
    <font>
      <b/>
      <u val="single"/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 applyFill="0" applyBorder="0" applyAlignment="0" applyProtection="0"/>
    <xf numFmtId="164" fontId="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2" borderId="1" applyNumberFormat="0" applyAlignment="0" applyProtection="0"/>
    <xf numFmtId="167" fontId="1" fillId="0" borderId="0" applyFill="0" applyBorder="0" applyAlignment="0" applyProtection="0"/>
  </cellStyleXfs>
  <cellXfs count="188">
    <xf numFmtId="164" fontId="0" fillId="0" borderId="0" xfId="0" applyAlignment="1">
      <alignment/>
    </xf>
    <xf numFmtId="164" fontId="4" fillId="3" borderId="0" xfId="0" applyFont="1" applyFill="1" applyAlignment="1">
      <alignment/>
    </xf>
    <xf numFmtId="164" fontId="5" fillId="3" borderId="0" xfId="0" applyFont="1" applyFill="1" applyAlignment="1">
      <alignment/>
    </xf>
    <xf numFmtId="164" fontId="6" fillId="3" borderId="0" xfId="20" applyFont="1" applyFill="1" applyBorder="1" applyAlignment="1" applyProtection="1">
      <alignment vertical="center"/>
      <protection/>
    </xf>
    <xf numFmtId="164" fontId="6" fillId="3" borderId="0" xfId="20" applyFont="1" applyFill="1" applyBorder="1" applyAlignment="1" applyProtection="1">
      <alignment/>
      <protection/>
    </xf>
    <xf numFmtId="164" fontId="5" fillId="3" borderId="0" xfId="0" applyFont="1" applyFill="1" applyAlignment="1">
      <alignment vertical="center"/>
    </xf>
    <xf numFmtId="164" fontId="4" fillId="3" borderId="2" xfId="0" applyFont="1" applyFill="1" applyBorder="1" applyAlignment="1">
      <alignment vertical="center" wrapText="1"/>
    </xf>
    <xf numFmtId="164" fontId="4" fillId="3" borderId="2" xfId="0" applyFont="1" applyFill="1" applyBorder="1" applyAlignment="1">
      <alignment horizontal="right" vertical="center" wrapText="1"/>
    </xf>
    <xf numFmtId="164" fontId="4" fillId="3" borderId="0" xfId="0" applyFont="1" applyFill="1" applyAlignment="1">
      <alignment vertical="center"/>
    </xf>
    <xf numFmtId="164" fontId="4" fillId="3" borderId="2" xfId="0" applyFont="1" applyFill="1" applyBorder="1" applyAlignment="1">
      <alignment/>
    </xf>
    <xf numFmtId="168" fontId="4" fillId="3" borderId="2" xfId="0" applyNumberFormat="1" applyFont="1" applyFill="1" applyBorder="1" applyAlignment="1">
      <alignment/>
    </xf>
    <xf numFmtId="167" fontId="4" fillId="3" borderId="0" xfId="19" applyNumberFormat="1" applyFont="1" applyFill="1" applyBorder="1" applyAlignment="1" applyProtection="1">
      <alignment/>
      <protection/>
    </xf>
    <xf numFmtId="164" fontId="4" fillId="3" borderId="0" xfId="0" applyFont="1" applyFill="1" applyBorder="1" applyAlignment="1">
      <alignment/>
    </xf>
    <xf numFmtId="169" fontId="4" fillId="3" borderId="0" xfId="19" applyNumberFormat="1" applyFont="1" applyFill="1" applyBorder="1" applyAlignment="1" applyProtection="1">
      <alignment/>
      <protection/>
    </xf>
    <xf numFmtId="164" fontId="4" fillId="3" borderId="0" xfId="0" applyFont="1" applyFill="1" applyAlignment="1">
      <alignment horizontal="right"/>
    </xf>
    <xf numFmtId="164" fontId="4" fillId="3" borderId="3" xfId="0" applyFont="1" applyFill="1" applyBorder="1" applyAlignment="1">
      <alignment/>
    </xf>
    <xf numFmtId="164" fontId="4" fillId="3" borderId="4" xfId="0" applyFont="1" applyFill="1" applyBorder="1" applyAlignment="1">
      <alignment/>
    </xf>
    <xf numFmtId="168" fontId="4" fillId="3" borderId="4" xfId="0" applyNumberFormat="1" applyFont="1" applyFill="1" applyBorder="1" applyAlignment="1">
      <alignment/>
    </xf>
    <xf numFmtId="170" fontId="4" fillId="3" borderId="0" xfId="15" applyNumberFormat="1" applyFont="1" applyFill="1" applyBorder="1" applyAlignment="1" applyProtection="1">
      <alignment/>
      <protection/>
    </xf>
    <xf numFmtId="168" fontId="4" fillId="3" borderId="0" xfId="0" applyNumberFormat="1" applyFont="1" applyFill="1" applyAlignment="1">
      <alignment/>
    </xf>
    <xf numFmtId="164" fontId="4" fillId="3" borderId="5" xfId="0" applyFont="1" applyFill="1" applyBorder="1" applyAlignment="1">
      <alignment/>
    </xf>
    <xf numFmtId="168" fontId="4" fillId="3" borderId="0" xfId="0" applyNumberFormat="1" applyFont="1" applyFill="1" applyBorder="1" applyAlignment="1">
      <alignment/>
    </xf>
    <xf numFmtId="164" fontId="4" fillId="3" borderId="6" xfId="0" applyFont="1" applyFill="1" applyBorder="1" applyAlignment="1">
      <alignment/>
    </xf>
    <xf numFmtId="164" fontId="4" fillId="3" borderId="7" xfId="0" applyFont="1" applyFill="1" applyBorder="1" applyAlignment="1">
      <alignment/>
    </xf>
    <xf numFmtId="168" fontId="4" fillId="3" borderId="7" xfId="0" applyNumberFormat="1" applyFont="1" applyFill="1" applyBorder="1" applyAlignment="1">
      <alignment/>
    </xf>
    <xf numFmtId="170" fontId="4" fillId="3" borderId="0" xfId="0" applyNumberFormat="1" applyFont="1" applyFill="1" applyAlignment="1">
      <alignment/>
    </xf>
    <xf numFmtId="169" fontId="4" fillId="3" borderId="2" xfId="19" applyNumberFormat="1" applyFont="1" applyFill="1" applyBorder="1" applyAlignment="1" applyProtection="1">
      <alignment/>
      <protection/>
    </xf>
    <xf numFmtId="164" fontId="7" fillId="3" borderId="0" xfId="20" applyFont="1" applyFill="1" applyBorder="1" applyAlignment="1" applyProtection="1">
      <alignment/>
      <protection/>
    </xf>
    <xf numFmtId="170" fontId="4" fillId="3" borderId="2" xfId="15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4" fillId="3" borderId="2" xfId="0" applyFont="1" applyFill="1" applyBorder="1" applyAlignment="1">
      <alignment horizontal="right"/>
    </xf>
    <xf numFmtId="171" fontId="4" fillId="3" borderId="0" xfId="19" applyNumberFormat="1" applyFont="1" applyFill="1" applyBorder="1" applyAlignment="1" applyProtection="1">
      <alignment/>
      <protection/>
    </xf>
    <xf numFmtId="165" fontId="4" fillId="3" borderId="0" xfId="0" applyNumberFormat="1" applyFont="1" applyFill="1" applyAlignment="1">
      <alignment/>
    </xf>
    <xf numFmtId="164" fontId="4" fillId="3" borderId="2" xfId="0" applyFont="1" applyFill="1" applyBorder="1" applyAlignment="1">
      <alignment horizontal="left" indent="2"/>
    </xf>
    <xf numFmtId="170" fontId="8" fillId="3" borderId="2" xfId="15" applyNumberFormat="1" applyFont="1" applyFill="1" applyBorder="1" applyAlignment="1" applyProtection="1">
      <alignment horizontal="right"/>
      <protection/>
    </xf>
    <xf numFmtId="164" fontId="5" fillId="3" borderId="0" xfId="0" applyFont="1" applyFill="1" applyBorder="1" applyAlignment="1">
      <alignment/>
    </xf>
    <xf numFmtId="170" fontId="8" fillId="3" borderId="0" xfId="15" applyNumberFormat="1" applyFont="1" applyFill="1" applyBorder="1" applyAlignment="1" applyProtection="1">
      <alignment horizontal="right"/>
      <protection/>
    </xf>
    <xf numFmtId="170" fontId="5" fillId="3" borderId="0" xfId="15" applyNumberFormat="1" applyFont="1" applyFill="1" applyBorder="1" applyAlignment="1" applyProtection="1">
      <alignment/>
      <protection/>
    </xf>
    <xf numFmtId="170" fontId="9" fillId="3" borderId="0" xfId="15" applyNumberFormat="1" applyFont="1" applyFill="1" applyBorder="1" applyAlignment="1" applyProtection="1">
      <alignment horizontal="right"/>
      <protection/>
    </xf>
    <xf numFmtId="169" fontId="4" fillId="3" borderId="0" xfId="0" applyNumberFormat="1" applyFont="1" applyFill="1" applyAlignment="1">
      <alignment/>
    </xf>
    <xf numFmtId="164" fontId="4" fillId="3" borderId="8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4" fillId="3" borderId="9" xfId="0" applyFont="1" applyFill="1" applyBorder="1" applyAlignment="1">
      <alignment vertical="center" wrapText="1"/>
    </xf>
    <xf numFmtId="164" fontId="4" fillId="3" borderId="10" xfId="0" applyFont="1" applyFill="1" applyBorder="1" applyAlignment="1">
      <alignment vertical="center" wrapText="1"/>
    </xf>
    <xf numFmtId="164" fontId="4" fillId="3" borderId="11" xfId="0" applyFont="1" applyFill="1" applyBorder="1" applyAlignment="1">
      <alignment vertical="center" wrapText="1"/>
    </xf>
    <xf numFmtId="164" fontId="4" fillId="3" borderId="0" xfId="0" applyFont="1" applyFill="1" applyAlignment="1">
      <alignment vertical="center" wrapText="1"/>
    </xf>
    <xf numFmtId="170" fontId="4" fillId="3" borderId="12" xfId="15" applyNumberFormat="1" applyFont="1" applyFill="1" applyBorder="1" applyAlignment="1" applyProtection="1">
      <alignment vertical="center"/>
      <protection/>
    </xf>
    <xf numFmtId="169" fontId="4" fillId="3" borderId="13" xfId="19" applyNumberFormat="1" applyFont="1" applyFill="1" applyBorder="1" applyAlignment="1" applyProtection="1">
      <alignment vertical="center"/>
      <protection/>
    </xf>
    <xf numFmtId="170" fontId="4" fillId="3" borderId="0" xfId="15" applyNumberFormat="1" applyFont="1" applyFill="1" applyBorder="1" applyAlignment="1" applyProtection="1">
      <alignment vertical="center"/>
      <protection/>
    </xf>
    <xf numFmtId="169" fontId="4" fillId="3" borderId="0" xfId="19" applyNumberFormat="1" applyFont="1" applyFill="1" applyBorder="1" applyAlignment="1" applyProtection="1">
      <alignment vertical="center"/>
      <protection/>
    </xf>
    <xf numFmtId="167" fontId="4" fillId="3" borderId="0" xfId="19" applyNumberFormat="1" applyFont="1" applyFill="1" applyBorder="1" applyAlignment="1" applyProtection="1">
      <alignment vertical="center"/>
      <protection/>
    </xf>
    <xf numFmtId="164" fontId="8" fillId="3" borderId="0" xfId="26" applyFont="1" applyFill="1">
      <alignment/>
      <protection/>
    </xf>
    <xf numFmtId="164" fontId="9" fillId="3" borderId="2" xfId="26" applyFont="1" applyFill="1" applyBorder="1">
      <alignment/>
      <protection/>
    </xf>
    <xf numFmtId="170" fontId="8" fillId="3" borderId="2" xfId="15" applyNumberFormat="1" applyFont="1" applyFill="1" applyBorder="1" applyAlignment="1" applyProtection="1">
      <alignment/>
      <protection/>
    </xf>
    <xf numFmtId="164" fontId="5" fillId="3" borderId="2" xfId="26" applyFont="1" applyFill="1" applyBorder="1">
      <alignment/>
      <protection/>
    </xf>
    <xf numFmtId="164" fontId="5" fillId="3" borderId="2" xfId="0" applyFont="1" applyFill="1" applyBorder="1" applyAlignment="1">
      <alignment/>
    </xf>
    <xf numFmtId="164" fontId="8" fillId="3" borderId="0" xfId="0" applyFont="1" applyFill="1" applyBorder="1" applyAlignment="1">
      <alignment horizontal="right"/>
    </xf>
    <xf numFmtId="164" fontId="8" fillId="3" borderId="2" xfId="0" applyFont="1" applyFill="1" applyBorder="1" applyAlignment="1">
      <alignment/>
    </xf>
    <xf numFmtId="164" fontId="8" fillId="3" borderId="5" xfId="0" applyFont="1" applyFill="1" applyBorder="1" applyAlignment="1">
      <alignment/>
    </xf>
    <xf numFmtId="170" fontId="8" fillId="3" borderId="0" xfId="15" applyNumberFormat="1" applyFont="1" applyFill="1" applyBorder="1" applyAlignment="1" applyProtection="1">
      <alignment/>
      <protection/>
    </xf>
    <xf numFmtId="164" fontId="8" fillId="3" borderId="6" xfId="0" applyFont="1" applyFill="1" applyBorder="1" applyAlignment="1">
      <alignment/>
    </xf>
    <xf numFmtId="170" fontId="8" fillId="3" borderId="7" xfId="15" applyNumberFormat="1" applyFont="1" applyFill="1" applyBorder="1" applyAlignment="1" applyProtection="1">
      <alignment/>
      <protection/>
    </xf>
    <xf numFmtId="170" fontId="8" fillId="3" borderId="7" xfId="15" applyNumberFormat="1" applyFont="1" applyFill="1" applyBorder="1" applyAlignment="1" applyProtection="1">
      <alignment horizontal="right"/>
      <protection/>
    </xf>
    <xf numFmtId="164" fontId="8" fillId="3" borderId="3" xfId="0" applyFont="1" applyFill="1" applyBorder="1" applyAlignment="1">
      <alignment/>
    </xf>
    <xf numFmtId="170" fontId="8" fillId="3" borderId="4" xfId="15" applyNumberFormat="1" applyFont="1" applyFill="1" applyBorder="1" applyAlignment="1" applyProtection="1">
      <alignment/>
      <protection/>
    </xf>
    <xf numFmtId="170" fontId="4" fillId="3" borderId="4" xfId="15" applyNumberFormat="1" applyFont="1" applyFill="1" applyBorder="1" applyAlignment="1" applyProtection="1">
      <alignment/>
      <protection/>
    </xf>
    <xf numFmtId="164" fontId="8" fillId="3" borderId="14" xfId="0" applyFont="1" applyFill="1" applyBorder="1" applyAlignment="1">
      <alignment/>
    </xf>
    <xf numFmtId="164" fontId="8" fillId="3" borderId="0" xfId="0" applyFont="1" applyFill="1" applyBorder="1" applyAlignment="1">
      <alignment/>
    </xf>
    <xf numFmtId="164" fontId="4" fillId="3" borderId="2" xfId="15" applyNumberFormat="1" applyFont="1" applyFill="1" applyBorder="1" applyAlignment="1" applyProtection="1">
      <alignment/>
      <protection/>
    </xf>
    <xf numFmtId="169" fontId="4" fillId="3" borderId="2" xfId="0" applyNumberFormat="1" applyFont="1" applyFill="1" applyBorder="1" applyAlignment="1">
      <alignment/>
    </xf>
    <xf numFmtId="164" fontId="4" fillId="3" borderId="2" xfId="0" applyFont="1" applyFill="1" applyBorder="1" applyAlignment="1">
      <alignment vertical="center"/>
    </xf>
    <xf numFmtId="164" fontId="8" fillId="3" borderId="2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right"/>
    </xf>
    <xf numFmtId="164" fontId="4" fillId="3" borderId="0" xfId="0" applyFont="1" applyFill="1" applyAlignment="1">
      <alignment wrapText="1"/>
    </xf>
    <xf numFmtId="164" fontId="4" fillId="3" borderId="0" xfId="20" applyFont="1" applyFill="1" applyBorder="1" applyAlignment="1" applyProtection="1">
      <alignment/>
      <protection/>
    </xf>
    <xf numFmtId="164" fontId="10" fillId="3" borderId="2" xfId="0" applyFont="1" applyFill="1" applyBorder="1" applyAlignment="1">
      <alignment/>
    </xf>
    <xf numFmtId="172" fontId="4" fillId="3" borderId="2" xfId="19" applyNumberFormat="1" applyFont="1" applyFill="1" applyBorder="1" applyAlignment="1" applyProtection="1">
      <alignment/>
      <protection/>
    </xf>
    <xf numFmtId="164" fontId="8" fillId="3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/>
    </xf>
    <xf numFmtId="169" fontId="8" fillId="3" borderId="2" xfId="28" applyNumberFormat="1" applyFont="1" applyFill="1" applyBorder="1" applyAlignment="1" applyProtection="1">
      <alignment horizontal="right" vertical="center" wrapText="1"/>
      <protection/>
    </xf>
    <xf numFmtId="169" fontId="8" fillId="3" borderId="2" xfId="0" applyNumberFormat="1" applyFont="1" applyFill="1" applyBorder="1" applyAlignment="1">
      <alignment horizontal="right" vertical="center" wrapText="1"/>
    </xf>
    <xf numFmtId="173" fontId="10" fillId="3" borderId="2" xfId="0" applyNumberFormat="1" applyFont="1" applyFill="1" applyBorder="1" applyAlignment="1">
      <alignment/>
    </xf>
    <xf numFmtId="164" fontId="4" fillId="3" borderId="2" xfId="0" applyFont="1" applyFill="1" applyBorder="1" applyAlignment="1">
      <alignment horizontal="center" vertical="center" wrapText="1"/>
    </xf>
    <xf numFmtId="164" fontId="4" fillId="3" borderId="0" xfId="0" applyFont="1" applyFill="1" applyAlignment="1">
      <alignment horizontal="center"/>
    </xf>
    <xf numFmtId="170" fontId="5" fillId="3" borderId="0" xfId="0" applyNumberFormat="1" applyFont="1" applyFill="1" applyAlignment="1">
      <alignment/>
    </xf>
    <xf numFmtId="164" fontId="8" fillId="3" borderId="2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horizontal="right" vertical="center"/>
    </xf>
    <xf numFmtId="168" fontId="8" fillId="3" borderId="2" xfId="0" applyNumberFormat="1" applyFont="1" applyFill="1" applyBorder="1" applyAlignment="1">
      <alignment/>
    </xf>
    <xf numFmtId="164" fontId="8" fillId="3" borderId="7" xfId="0" applyFont="1" applyFill="1" applyBorder="1" applyAlignment="1">
      <alignment horizontal="right" vertical="center" wrapText="1"/>
    </xf>
    <xf numFmtId="164" fontId="8" fillId="3" borderId="15" xfId="0" applyFont="1" applyFill="1" applyBorder="1" applyAlignment="1">
      <alignment horizontal="right" vertical="center" wrapText="1"/>
    </xf>
    <xf numFmtId="164" fontId="9" fillId="3" borderId="0" xfId="0" applyFont="1" applyFill="1" applyBorder="1" applyAlignment="1">
      <alignment horizontal="right" vertical="center" wrapText="1"/>
    </xf>
    <xf numFmtId="164" fontId="8" fillId="3" borderId="0" xfId="0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" borderId="0" xfId="0" applyNumberFormat="1" applyFont="1" applyFill="1" applyAlignment="1">
      <alignment horizontal="right"/>
    </xf>
    <xf numFmtId="164" fontId="8" fillId="3" borderId="7" xfId="0" applyFont="1" applyFill="1" applyBorder="1" applyAlignment="1">
      <alignment horizontal="right"/>
    </xf>
    <xf numFmtId="164" fontId="8" fillId="3" borderId="15" xfId="0" applyFont="1" applyFill="1" applyBorder="1" applyAlignment="1">
      <alignment horizontal="right"/>
    </xf>
    <xf numFmtId="164" fontId="9" fillId="3" borderId="7" xfId="0" applyFont="1" applyFill="1" applyBorder="1" applyAlignment="1">
      <alignment horizontal="right" wrapText="1"/>
    </xf>
    <xf numFmtId="164" fontId="9" fillId="3" borderId="7" xfId="0" applyFont="1" applyFill="1" applyBorder="1" applyAlignment="1">
      <alignment horizontal="right"/>
    </xf>
    <xf numFmtId="164" fontId="9" fillId="3" borderId="0" xfId="0" applyFont="1" applyFill="1" applyBorder="1" applyAlignment="1">
      <alignment horizontal="right"/>
    </xf>
    <xf numFmtId="164" fontId="9" fillId="3" borderId="0" xfId="0" applyFont="1" applyFill="1" applyAlignment="1">
      <alignment/>
    </xf>
    <xf numFmtId="164" fontId="9" fillId="3" borderId="14" xfId="0" applyFont="1" applyFill="1" applyBorder="1" applyAlignment="1">
      <alignment/>
    </xf>
    <xf numFmtId="167" fontId="8" fillId="3" borderId="0" xfId="19" applyNumberFormat="1" applyFont="1" applyFill="1" applyBorder="1" applyAlignment="1" applyProtection="1">
      <alignment/>
      <protection/>
    </xf>
    <xf numFmtId="167" fontId="4" fillId="3" borderId="0" xfId="0" applyNumberFormat="1" applyFont="1" applyFill="1" applyAlignment="1">
      <alignment/>
    </xf>
    <xf numFmtId="170" fontId="4" fillId="3" borderId="2" xfId="15" applyNumberFormat="1" applyFont="1" applyFill="1" applyBorder="1" applyAlignment="1" applyProtection="1">
      <alignment horizontal="center" vertical="center"/>
      <protection/>
    </xf>
    <xf numFmtId="169" fontId="4" fillId="3" borderId="2" xfId="19" applyNumberFormat="1" applyFont="1" applyFill="1" applyBorder="1" applyAlignment="1" applyProtection="1">
      <alignment horizontal="center" vertical="center"/>
      <protection/>
    </xf>
    <xf numFmtId="170" fontId="4" fillId="3" borderId="2" xfId="15" applyNumberFormat="1" applyFont="1" applyFill="1" applyBorder="1" applyAlignment="1" applyProtection="1">
      <alignment vertical="center"/>
      <protection/>
    </xf>
    <xf numFmtId="167" fontId="4" fillId="3" borderId="2" xfId="19" applyNumberFormat="1" applyFont="1" applyFill="1" applyBorder="1" applyAlignment="1" applyProtection="1">
      <alignment vertical="center"/>
      <protection/>
    </xf>
    <xf numFmtId="170" fontId="4" fillId="3" borderId="0" xfId="19" applyNumberFormat="1" applyFont="1" applyFill="1" applyBorder="1" applyAlignment="1" applyProtection="1">
      <alignment vertical="center"/>
      <protection/>
    </xf>
    <xf numFmtId="167" fontId="4" fillId="3" borderId="2" xfId="19" applyNumberFormat="1" applyFont="1" applyFill="1" applyBorder="1" applyAlignment="1" applyProtection="1">
      <alignment/>
      <protection/>
    </xf>
    <xf numFmtId="164" fontId="4" fillId="3" borderId="2" xfId="0" applyFont="1" applyFill="1" applyBorder="1" applyAlignment="1">
      <alignment horizontal="center"/>
    </xf>
    <xf numFmtId="174" fontId="4" fillId="3" borderId="0" xfId="15" applyNumberFormat="1" applyFont="1" applyFill="1" applyBorder="1" applyAlignment="1" applyProtection="1">
      <alignment vertical="center"/>
      <protection/>
    </xf>
    <xf numFmtId="164" fontId="3" fillId="0" borderId="0" xfId="0" applyFont="1" applyAlignment="1">
      <alignment/>
    </xf>
    <xf numFmtId="164" fontId="13" fillId="0" borderId="0" xfId="0" applyFont="1" applyAlignment="1">
      <alignment/>
    </xf>
    <xf numFmtId="170" fontId="3" fillId="0" borderId="0" xfId="15" applyNumberFormat="1" applyFont="1" applyFill="1" applyBorder="1" applyAlignment="1" applyProtection="1">
      <alignment/>
      <protection/>
    </xf>
    <xf numFmtId="164" fontId="14" fillId="0" borderId="0" xfId="0" applyFont="1" applyAlignment="1">
      <alignment vertical="center" wrapText="1"/>
    </xf>
    <xf numFmtId="169" fontId="14" fillId="4" borderId="0" xfId="19" applyNumberFormat="1" applyFont="1" applyFill="1" applyBorder="1" applyAlignment="1" applyProtection="1">
      <alignment vertical="center" wrapText="1"/>
      <protection/>
    </xf>
    <xf numFmtId="169" fontId="14" fillId="0" borderId="0" xfId="19" applyNumberFormat="1" applyFont="1" applyFill="1" applyBorder="1" applyAlignment="1" applyProtection="1">
      <alignment vertical="center" wrapText="1"/>
      <protection/>
    </xf>
    <xf numFmtId="164" fontId="14" fillId="0" borderId="0" xfId="0" applyFont="1" applyAlignment="1">
      <alignment/>
    </xf>
    <xf numFmtId="169" fontId="3" fillId="0" borderId="0" xfId="19" applyNumberFormat="1" applyFont="1" applyFill="1" applyBorder="1" applyAlignment="1" applyProtection="1">
      <alignment/>
      <protection/>
    </xf>
    <xf numFmtId="170" fontId="3" fillId="0" borderId="0" xfId="0" applyNumberFormat="1" applyFont="1" applyAlignment="1">
      <alignment/>
    </xf>
    <xf numFmtId="164" fontId="4" fillId="3" borderId="2" xfId="0" applyFont="1" applyFill="1" applyBorder="1" applyAlignment="1">
      <alignment horizontal="left" vertical="center"/>
    </xf>
    <xf numFmtId="164" fontId="15" fillId="3" borderId="2" xfId="0" applyFont="1" applyFill="1" applyBorder="1" applyAlignment="1">
      <alignment horizontal="center" vertical="center" wrapText="1"/>
    </xf>
    <xf numFmtId="171" fontId="4" fillId="3" borderId="2" xfId="19" applyNumberFormat="1" applyFont="1" applyFill="1" applyBorder="1" applyAlignment="1" applyProtection="1">
      <alignment/>
      <protection/>
    </xf>
    <xf numFmtId="175" fontId="4" fillId="3" borderId="2" xfId="0" applyNumberFormat="1" applyFont="1" applyFill="1" applyBorder="1" applyAlignment="1">
      <alignment/>
    </xf>
    <xf numFmtId="175" fontId="4" fillId="3" borderId="2" xfId="0" applyNumberFormat="1" applyFont="1" applyFill="1" applyBorder="1" applyAlignment="1">
      <alignment horizontal="center"/>
    </xf>
    <xf numFmtId="164" fontId="4" fillId="3" borderId="0" xfId="0" applyFont="1" applyFill="1" applyAlignment="1" applyProtection="1">
      <alignment/>
      <protection locked="0"/>
    </xf>
    <xf numFmtId="164" fontId="5" fillId="3" borderId="0" xfId="0" applyFont="1" applyFill="1" applyAlignment="1" applyProtection="1">
      <alignment/>
      <protection locked="0"/>
    </xf>
    <xf numFmtId="164" fontId="4" fillId="3" borderId="2" xfId="0" applyFont="1" applyFill="1" applyBorder="1" applyAlignment="1" applyProtection="1">
      <alignment vertical="center" wrapText="1"/>
      <protection locked="0"/>
    </xf>
    <xf numFmtId="164" fontId="4" fillId="3" borderId="2" xfId="0" applyFont="1" applyFill="1" applyBorder="1" applyAlignment="1" applyProtection="1">
      <alignment horizontal="center" vertical="center" wrapText="1"/>
      <protection locked="0"/>
    </xf>
    <xf numFmtId="164" fontId="8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0" xfId="0" applyFont="1" applyFill="1" applyAlignment="1" applyProtection="1">
      <alignment wrapText="1"/>
      <protection locked="0"/>
    </xf>
    <xf numFmtId="164" fontId="4" fillId="3" borderId="2" xfId="0" applyFont="1" applyFill="1" applyBorder="1" applyAlignment="1" applyProtection="1">
      <alignment/>
      <protection locked="0"/>
    </xf>
    <xf numFmtId="169" fontId="4" fillId="3" borderId="2" xfId="0" applyNumberFormat="1" applyFont="1" applyFill="1" applyBorder="1" applyAlignment="1" applyProtection="1">
      <alignment/>
      <protection locked="0"/>
    </xf>
    <xf numFmtId="169" fontId="4" fillId="3" borderId="0" xfId="0" applyNumberFormat="1" applyFont="1" applyFill="1" applyAlignment="1" applyProtection="1">
      <alignment/>
      <protection locked="0"/>
    </xf>
    <xf numFmtId="164" fontId="7" fillId="3" borderId="0" xfId="20" applyFont="1" applyFill="1" applyBorder="1" applyAlignment="1" applyProtection="1">
      <alignment/>
      <protection locked="0"/>
    </xf>
    <xf numFmtId="164" fontId="8" fillId="3" borderId="16" xfId="0" applyFont="1" applyFill="1" applyBorder="1" applyAlignment="1">
      <alignment/>
    </xf>
    <xf numFmtId="164" fontId="16" fillId="3" borderId="16" xfId="0" applyFont="1" applyFill="1" applyBorder="1" applyAlignment="1">
      <alignment horizontal="left" wrapText="1"/>
    </xf>
    <xf numFmtId="164" fontId="17" fillId="3" borderId="16" xfId="0" applyFont="1" applyFill="1" applyBorder="1" applyAlignment="1">
      <alignment horizontal="right" vertical="top" wrapText="1"/>
    </xf>
    <xf numFmtId="164" fontId="18" fillId="3" borderId="16" xfId="0" applyFont="1" applyFill="1" applyBorder="1" applyAlignment="1">
      <alignment vertical="top" wrapText="1"/>
    </xf>
    <xf numFmtId="164" fontId="17" fillId="3" borderId="16" xfId="0" applyFont="1" applyFill="1" applyBorder="1" applyAlignment="1">
      <alignment horizontal="right" vertical="center" wrapText="1"/>
    </xf>
    <xf numFmtId="164" fontId="18" fillId="3" borderId="16" xfId="0" applyFont="1" applyFill="1" applyBorder="1" applyAlignment="1">
      <alignment horizontal="center" vertical="top" wrapText="1"/>
    </xf>
    <xf numFmtId="164" fontId="9" fillId="3" borderId="16" xfId="0" applyFont="1" applyFill="1" applyBorder="1" applyAlignment="1">
      <alignment wrapText="1"/>
    </xf>
    <xf numFmtId="164" fontId="19" fillId="5" borderId="16" xfId="0" applyFont="1" applyFill="1" applyBorder="1" applyAlignment="1">
      <alignment horizontal="center"/>
    </xf>
    <xf numFmtId="164" fontId="8" fillId="3" borderId="16" xfId="0" applyFont="1" applyFill="1" applyBorder="1" applyAlignment="1">
      <alignment vertical="top" wrapText="1"/>
    </xf>
    <xf numFmtId="176" fontId="8" fillId="3" borderId="16" xfId="0" applyNumberFormat="1" applyFont="1" applyFill="1" applyBorder="1" applyAlignment="1">
      <alignment horizontal="right"/>
    </xf>
    <xf numFmtId="164" fontId="4" fillId="3" borderId="16" xfId="0" applyFont="1" applyFill="1" applyBorder="1" applyAlignment="1">
      <alignment vertical="top" wrapText="1"/>
    </xf>
    <xf numFmtId="164" fontId="20" fillId="3" borderId="16" xfId="0" applyFont="1" applyFill="1" applyBorder="1" applyAlignment="1">
      <alignment vertical="top" wrapText="1"/>
    </xf>
    <xf numFmtId="164" fontId="20" fillId="3" borderId="0" xfId="0" applyFont="1" applyFill="1" applyAlignment="1">
      <alignment horizontal="left"/>
    </xf>
    <xf numFmtId="164" fontId="8" fillId="3" borderId="0" xfId="0" applyFont="1" applyFill="1" applyBorder="1" applyAlignment="1">
      <alignment vertical="top" wrapText="1"/>
    </xf>
    <xf numFmtId="164" fontId="8" fillId="3" borderId="2" xfId="0" applyFont="1" applyFill="1" applyBorder="1" applyAlignment="1">
      <alignment vertical="top" wrapText="1"/>
    </xf>
    <xf numFmtId="177" fontId="8" fillId="3" borderId="2" xfId="15" applyNumberFormat="1" applyFont="1" applyFill="1" applyBorder="1" applyAlignment="1" applyProtection="1">
      <alignment/>
      <protection/>
    </xf>
    <xf numFmtId="177" fontId="4" fillId="3" borderId="0" xfId="15" applyNumberFormat="1" applyFont="1" applyFill="1" applyBorder="1" applyAlignment="1" applyProtection="1">
      <alignment/>
      <protection/>
    </xf>
    <xf numFmtId="169" fontId="4" fillId="3" borderId="0" xfId="28" applyNumberFormat="1" applyFont="1" applyFill="1" applyBorder="1" applyAlignment="1" applyProtection="1">
      <alignment/>
      <protection/>
    </xf>
    <xf numFmtId="164" fontId="4" fillId="3" borderId="2" xfId="0" applyFont="1" applyFill="1" applyBorder="1" applyAlignment="1">
      <alignment horizontal="center" vertical="center"/>
    </xf>
    <xf numFmtId="164" fontId="4" fillId="3" borderId="0" xfId="0" applyFont="1" applyFill="1" applyAlignment="1">
      <alignment horizontal="center" vertical="center"/>
    </xf>
    <xf numFmtId="170" fontId="21" fillId="0" borderId="0" xfId="15" applyNumberFormat="1" applyFont="1" applyFill="1" applyBorder="1" applyAlignment="1" applyProtection="1">
      <alignment/>
      <protection/>
    </xf>
    <xf numFmtId="173" fontId="22" fillId="0" borderId="17" xfId="0" applyNumberFormat="1" applyFont="1" applyFill="1" applyBorder="1" applyAlignment="1">
      <alignment wrapText="1"/>
    </xf>
    <xf numFmtId="173" fontId="23" fillId="0" borderId="17" xfId="0" applyNumberFormat="1" applyFont="1" applyFill="1" applyBorder="1" applyAlignment="1">
      <alignment horizontal="center" wrapText="1"/>
    </xf>
    <xf numFmtId="173" fontId="23" fillId="0" borderId="0" xfId="0" applyNumberFormat="1" applyFont="1" applyFill="1" applyBorder="1" applyAlignment="1">
      <alignment horizontal="left"/>
    </xf>
    <xf numFmtId="170" fontId="23" fillId="0" borderId="17" xfId="15" applyNumberFormat="1" applyFont="1" applyFill="1" applyBorder="1" applyAlignment="1" applyProtection="1">
      <alignment horizontal="center" wrapText="1"/>
      <protection/>
    </xf>
    <xf numFmtId="170" fontId="24" fillId="0" borderId="2" xfId="15" applyNumberFormat="1" applyFont="1" applyFill="1" applyBorder="1" applyAlignment="1" applyProtection="1">
      <alignment horizontal="center" wrapText="1"/>
      <protection/>
    </xf>
    <xf numFmtId="164" fontId="22" fillId="0" borderId="6" xfId="0" applyFont="1" applyFill="1" applyBorder="1" applyAlignment="1">
      <alignment horizontal="center" wrapText="1"/>
    </xf>
    <xf numFmtId="173" fontId="22" fillId="0" borderId="6" xfId="0" applyNumberFormat="1" applyFont="1" applyFill="1" applyBorder="1" applyAlignment="1">
      <alignment/>
    </xf>
    <xf numFmtId="173" fontId="22" fillId="0" borderId="18" xfId="0" applyNumberFormat="1" applyFont="1" applyFill="1" applyBorder="1" applyAlignment="1">
      <alignment/>
    </xf>
    <xf numFmtId="173" fontId="22" fillId="0" borderId="18" xfId="0" applyNumberFormat="1" applyFont="1" applyFill="1" applyBorder="1" applyAlignment="1">
      <alignment wrapText="1"/>
    </xf>
    <xf numFmtId="164" fontId="22" fillId="0" borderId="14" xfId="0" applyFont="1" applyFill="1" applyBorder="1" applyAlignment="1">
      <alignment horizontal="left"/>
    </xf>
    <xf numFmtId="170" fontId="23" fillId="0" borderId="19" xfId="15" applyNumberFormat="1" applyFont="1" applyFill="1" applyBorder="1" applyAlignment="1" applyProtection="1">
      <alignment horizontal="right"/>
      <protection/>
    </xf>
    <xf numFmtId="170" fontId="23" fillId="0" borderId="20" xfId="15" applyNumberFormat="1" applyFont="1" applyFill="1" applyBorder="1" applyAlignment="1" applyProtection="1">
      <alignment horizontal="right"/>
      <protection/>
    </xf>
    <xf numFmtId="170" fontId="24" fillId="0" borderId="19" xfId="15" applyNumberFormat="1" applyFont="1" applyFill="1" applyBorder="1" applyAlignment="1" applyProtection="1">
      <alignment horizontal="right"/>
      <protection/>
    </xf>
    <xf numFmtId="170" fontId="24" fillId="0" borderId="20" xfId="15" applyNumberFormat="1" applyFont="1" applyFill="1" applyBorder="1" applyAlignment="1" applyProtection="1">
      <alignment horizontal="right"/>
      <protection/>
    </xf>
    <xf numFmtId="173" fontId="22" fillId="0" borderId="21" xfId="0" applyNumberFormat="1" applyFont="1" applyFill="1" applyBorder="1" applyAlignment="1" applyProtection="1">
      <alignment horizontal="left"/>
      <protection locked="0"/>
    </xf>
    <xf numFmtId="170" fontId="23" fillId="0" borderId="0" xfId="15" applyNumberFormat="1" applyFont="1" applyFill="1" applyBorder="1" applyAlignment="1" applyProtection="1">
      <alignment horizontal="right" vertical="top" wrapText="1"/>
      <protection locked="0"/>
    </xf>
    <xf numFmtId="170" fontId="23" fillId="0" borderId="14" xfId="15" applyNumberFormat="1" applyFont="1" applyFill="1" applyBorder="1" applyAlignment="1" applyProtection="1">
      <alignment horizontal="right" vertical="top" wrapText="1"/>
      <protection locked="0"/>
    </xf>
    <xf numFmtId="175" fontId="22" fillId="0" borderId="17" xfId="0" applyNumberFormat="1" applyFont="1" applyFill="1" applyBorder="1" applyAlignment="1" applyProtection="1">
      <alignment horizontal="left"/>
      <protection locked="0"/>
    </xf>
    <xf numFmtId="164" fontId="22" fillId="0" borderId="17" xfId="0" applyFont="1" applyFill="1" applyBorder="1" applyAlignment="1" applyProtection="1">
      <alignment horizontal="left"/>
      <protection locked="0"/>
    </xf>
    <xf numFmtId="173" fontId="22" fillId="0" borderId="14" xfId="0" applyNumberFormat="1" applyFont="1" applyFill="1" applyBorder="1" applyAlignment="1" applyProtection="1">
      <alignment horizontal="left"/>
      <protection locked="0"/>
    </xf>
    <xf numFmtId="170" fontId="23" fillId="0" borderId="0" xfId="15" applyNumberFormat="1" applyFont="1" applyFill="1" applyBorder="1" applyAlignment="1" applyProtection="1">
      <alignment horizontal="right"/>
      <protection locked="0"/>
    </xf>
    <xf numFmtId="170" fontId="23" fillId="0" borderId="14" xfId="15" applyNumberFormat="1" applyFont="1" applyFill="1" applyBorder="1" applyAlignment="1" applyProtection="1">
      <alignment horizontal="right"/>
      <protection locked="0"/>
    </xf>
    <xf numFmtId="171" fontId="2" fillId="0" borderId="0" xfId="19" applyNumberFormat="1" applyFont="1" applyFill="1" applyBorder="1" applyAlignment="1" applyProtection="1">
      <alignment/>
      <protection/>
    </xf>
    <xf numFmtId="175" fontId="22" fillId="0" borderId="17" xfId="0" applyNumberFormat="1" applyFont="1" applyBorder="1" applyAlignment="1" applyProtection="1">
      <alignment horizontal="left"/>
      <protection locked="0"/>
    </xf>
    <xf numFmtId="164" fontId="22" fillId="0" borderId="17" xfId="0" applyFont="1" applyBorder="1" applyAlignment="1" applyProtection="1">
      <alignment horizontal="left"/>
      <protection locked="0"/>
    </xf>
    <xf numFmtId="173" fontId="23" fillId="0" borderId="14" xfId="0" applyNumberFormat="1" applyFont="1" applyFill="1" applyBorder="1" applyAlignment="1" applyProtection="1">
      <alignment horizontal="left"/>
      <protection locked="0"/>
    </xf>
    <xf numFmtId="171" fontId="13" fillId="0" borderId="0" xfId="19" applyNumberFormat="1" applyFont="1" applyFill="1" applyBorder="1" applyAlignment="1" applyProtection="1">
      <alignment/>
      <protection/>
    </xf>
    <xf numFmtId="175" fontId="23" fillId="0" borderId="17" xfId="0" applyNumberFormat="1" applyFont="1" applyFill="1" applyBorder="1" applyAlignment="1">
      <alignment/>
    </xf>
    <xf numFmtId="173" fontId="23" fillId="0" borderId="17" xfId="0" applyNumberFormat="1" applyFont="1" applyFill="1" applyBorder="1" applyAlignment="1">
      <alignment/>
    </xf>
    <xf numFmtId="175" fontId="22" fillId="0" borderId="17" xfId="0" applyNumberFormat="1" applyFont="1" applyFill="1" applyBorder="1" applyAlignment="1">
      <alignment/>
    </xf>
    <xf numFmtId="173" fontId="22" fillId="0" borderId="17" xfId="0" applyNumberFormat="1" applyFont="1" applyFill="1" applyBorder="1" applyAlignment="1">
      <alignment/>
    </xf>
    <xf numFmtId="173" fontId="22" fillId="0" borderId="17" xfId="0" applyNumberFormat="1" applyFont="1" applyFill="1" applyBorder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a 2" xfId="21"/>
    <cellStyle name="Normal 2" xfId="22"/>
    <cellStyle name="Normal 2 2" xfId="23"/>
    <cellStyle name="Normal 3" xfId="24"/>
    <cellStyle name="Normal 4" xfId="25"/>
    <cellStyle name="Normal 58 2" xfId="26"/>
    <cellStyle name="Note 2" xfId="27"/>
    <cellStyle name="Percent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B2B2B2"/>
      <rgbColor rgb="00003366"/>
      <rgbColor rgb="0070AD4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Full-time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30'!$A$59:$B$59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30'!$C$59:$M$59</c:f>
              <c:numCache/>
            </c:numRef>
          </c:val>
        </c:ser>
        <c:ser>
          <c:idx val="1"/>
          <c:order val="1"/>
          <c:tx>
            <c:strRef>
              <c:f>'Figure 30'!$A$60:$B$60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30'!$C$60:$M$60</c:f>
              <c:numCache/>
            </c:numRef>
          </c:val>
        </c:ser>
        <c:overlap val="-27"/>
        <c:gapWidth val="44"/>
        <c:axId val="49556254"/>
        <c:axId val="43353103"/>
      </c:barChart>
      <c:dateAx>
        <c:axId val="49556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53103"/>
        <c:crossesAt val="0"/>
        <c:auto val="0"/>
        <c:noMultiLvlLbl val="0"/>
      </c:dateAx>
      <c:valAx>
        <c:axId val="43353103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562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Part-time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30'!$A$61:$B$61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30'!$C$61:$M$61</c:f>
              <c:numCache/>
            </c:numRef>
          </c:val>
        </c:ser>
        <c:ser>
          <c:idx val="1"/>
          <c:order val="1"/>
          <c:tx>
            <c:strRef>
              <c:f>'Figure 30'!$A$62:$B$62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30'!$C$62:$M$62</c:f>
              <c:numCache/>
            </c:numRef>
          </c:val>
        </c:ser>
        <c:overlap val="-27"/>
        <c:gapWidth val="44"/>
        <c:axId val="54633608"/>
        <c:axId val="21940425"/>
      </c:barChart>
      <c:dateAx>
        <c:axId val="54633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40425"/>
        <c:crossesAt val="0"/>
        <c:auto val="0"/>
        <c:noMultiLvlLbl val="0"/>
      </c:dateAx>
      <c:valAx>
        <c:axId val="21940425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33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63</xdr:row>
      <xdr:rowOff>9525</xdr:rowOff>
    </xdr:from>
    <xdr:to>
      <xdr:col>7</xdr:col>
      <xdr:colOff>57150</xdr:colOff>
      <xdr:row>82</xdr:row>
      <xdr:rowOff>28575</xdr:rowOff>
    </xdr:to>
    <xdr:graphicFrame>
      <xdr:nvGraphicFramePr>
        <xdr:cNvPr id="1" name="Chart 1"/>
        <xdr:cNvGraphicFramePr/>
      </xdr:nvGraphicFramePr>
      <xdr:xfrm>
        <a:off x="28575" y="10210800"/>
        <a:ext cx="4486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62</xdr:row>
      <xdr:rowOff>142875</xdr:rowOff>
    </xdr:from>
    <xdr:to>
      <xdr:col>14</xdr:col>
      <xdr:colOff>276225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4695825" y="10182225"/>
        <a:ext cx="45815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EO100_INTERNET&amp;ShowOnWeb=true&amp;Lang=en" TargetMode="External" /><Relationship Id="rId2" Type="http://schemas.openxmlformats.org/officeDocument/2006/relationships/hyperlink" Target="http://stats.oecd.org/OECDStat_Metadata/ShowMetadata.ashx?Dataset=EO100_INTERNET&amp;Coords=%5B%5BVARIABLE%5D.%5BEXCHUD%5D%2C%5BFREQUENCY%5D.%5BA%5D%2C%5BLOCATION%5D.%5BAUS%5D%5D&amp;ShowOnWeb=true&amp;Lang=en" TargetMode="External" /><Relationship Id="rId3" Type="http://schemas.openxmlformats.org/officeDocument/2006/relationships/hyperlink" Target="http://stats.oecd.org/OECDStat_Metadata/ShowMetadata.ashx?Dataset=EO100_INTERNET&amp;Coords=%5B%5BVARIABLE%5D.%5BEXCHUD%5D%2C%5BFREQUENCY%5D.%5BA%5D%2C%5BLOCATION%5D.%5BAUT%5D%5D&amp;ShowOnWeb=true&amp;Lang=en" TargetMode="External" /><Relationship Id="rId4" Type="http://schemas.openxmlformats.org/officeDocument/2006/relationships/hyperlink" Target="http://stats.oecd.org/OECDStat_Metadata/ShowMetadata.ashx?Dataset=EO100_INTERNET&amp;Coords=%5B%5BVARIABLE%5D.%5BEXCHUD%5D%2C%5BFREQUENCY%5D.%5BA%5D%2C%5BLOCATION%5D.%5BBEL%5D%5D&amp;ShowOnWeb=true&amp;Lang=en" TargetMode="External" /><Relationship Id="rId5" Type="http://schemas.openxmlformats.org/officeDocument/2006/relationships/hyperlink" Target="http://stats.oecd.org/OECDStat_Metadata/ShowMetadata.ashx?Dataset=EO100_INTERNET&amp;Coords=%5B%5BVARIABLE%5D.%5BEXCHUD%5D%2C%5BFREQUENCY%5D.%5BA%5D%2C%5BLOCATION%5D.%5BCAN%5D%5D&amp;ShowOnWeb=true&amp;Lang=en" TargetMode="External" /><Relationship Id="rId6" Type="http://schemas.openxmlformats.org/officeDocument/2006/relationships/hyperlink" Target="http://stats.oecd.org/OECDStat_Metadata/ShowMetadata.ashx?Dataset=EO100_INTERNET&amp;Coords=%5B%5BVARIABLE%5D.%5BEXCHUD%5D%2C%5BFREQUENCY%5D.%5BA%5D%2C%5BLOCATION%5D.%5BCHL%5D%5D&amp;ShowOnWeb=true&amp;Lang=en" TargetMode="External" /><Relationship Id="rId7" Type="http://schemas.openxmlformats.org/officeDocument/2006/relationships/hyperlink" Target="http://stats.oecd.org/OECDStat_Metadata/ShowMetadata.ashx?Dataset=EO100_INTERNET&amp;Coords=%5B%5BVARIABLE%5D.%5BEXCHUD%5D%2C%5BFREQUENCY%5D.%5BA%5D%2C%5BLOCATION%5D.%5BCZE%5D%5D&amp;ShowOnWeb=true&amp;Lang=en" TargetMode="External" /><Relationship Id="rId8" Type="http://schemas.openxmlformats.org/officeDocument/2006/relationships/hyperlink" Target="http://stats.oecd.org/OECDStat_Metadata/ShowMetadata.ashx?Dataset=EO100_INTERNET&amp;Coords=%5B%5BVARIABLE%5D.%5BEXCHUD%5D%2C%5BFREQUENCY%5D.%5BA%5D%2C%5BLOCATION%5D.%5BDNK%5D%5D&amp;ShowOnWeb=true&amp;Lang=en" TargetMode="External" /><Relationship Id="rId9" Type="http://schemas.openxmlformats.org/officeDocument/2006/relationships/hyperlink" Target="http://stats.oecd.org/OECDStat_Metadata/ShowMetadata.ashx?Dataset=EO100_INTERNET&amp;Coords=%5B%5BVARIABLE%5D.%5BEXCHUD%5D%2C%5BFREQUENCY%5D.%5BA%5D%2C%5BLOCATION%5D.%5BEST%5D%5D&amp;ShowOnWeb=true&amp;Lang=en" TargetMode="External" /><Relationship Id="rId10" Type="http://schemas.openxmlformats.org/officeDocument/2006/relationships/hyperlink" Target="http://stats.oecd.org/OECDStat_Metadata/ShowMetadata.ashx?Dataset=EO100_INTERNET&amp;Coords=%5B%5BVARIABLE%5D.%5BEXCHUD%5D%2C%5BFREQUENCY%5D.%5BA%5D%2C%5BLOCATION%5D.%5BFIN%5D%5D&amp;ShowOnWeb=true&amp;Lang=en" TargetMode="External" /><Relationship Id="rId11" Type="http://schemas.openxmlformats.org/officeDocument/2006/relationships/hyperlink" Target="http://stats.oecd.org/OECDStat_Metadata/ShowMetadata.ashx?Dataset=EO100_INTERNET&amp;Coords=%5B%5BVARIABLE%5D.%5BEXCHUD%5D%2C%5BFREQUENCY%5D.%5BA%5D%2C%5BLOCATION%5D.%5BFRA%5D%5D&amp;ShowOnWeb=true&amp;Lang=en" TargetMode="External" /><Relationship Id="rId12" Type="http://schemas.openxmlformats.org/officeDocument/2006/relationships/hyperlink" Target="http://stats.oecd.org/OECDStat_Metadata/ShowMetadata.ashx?Dataset=EO100_INTERNET&amp;Coords=%5BLOCATION%5D.%5BDEU%5D&amp;ShowOnWeb=true&amp;Lang=en" TargetMode="External" /><Relationship Id="rId13" Type="http://schemas.openxmlformats.org/officeDocument/2006/relationships/hyperlink" Target="http://stats.oecd.org/OECDStat_Metadata/ShowMetadata.ashx?Dataset=EO100_INTERNET&amp;Coords=%5B%5BVARIABLE%5D.%5BEXCHUD%5D%2C%5BFREQUENCY%5D.%5BA%5D%2C%5BLOCATION%5D.%5BDEU%5D%5D&amp;ShowOnWeb=true&amp;Lang=en" TargetMode="External" /><Relationship Id="rId14" Type="http://schemas.openxmlformats.org/officeDocument/2006/relationships/hyperlink" Target="http://stats.oecd.org/OECDStat_Metadata/ShowMetadata.ashx?Dataset=EO100_INTERNET&amp;Coords=%5B%5BVARIABLE%5D.%5BEXCHUD%5D%2C%5BFREQUENCY%5D.%5BA%5D%2C%5BLOCATION%5D.%5BGRC%5D%5D&amp;ShowOnWeb=true&amp;Lang=en" TargetMode="External" /><Relationship Id="rId15" Type="http://schemas.openxmlformats.org/officeDocument/2006/relationships/hyperlink" Target="http://stats.oecd.org/OECDStat_Metadata/ShowMetadata.ashx?Dataset=EO100_INTERNET&amp;Coords=%5B%5BVARIABLE%5D.%5BEXCHUD%5D%2C%5BFREQUENCY%5D.%5BA%5D%2C%5BLOCATION%5D.%5BHUN%5D%5D&amp;ShowOnWeb=true&amp;Lang=en" TargetMode="External" /><Relationship Id="rId16" Type="http://schemas.openxmlformats.org/officeDocument/2006/relationships/hyperlink" Target="http://stats.oecd.org/OECDStat_Metadata/ShowMetadata.ashx?Dataset=EO100_INTERNET&amp;Coords=%5B%5BVARIABLE%5D.%5BEXCHUD%5D%2C%5BFREQUENCY%5D.%5BA%5D%2C%5BLOCATION%5D.%5BISL%5D%5D&amp;ShowOnWeb=true&amp;Lang=en" TargetMode="External" /><Relationship Id="rId17" Type="http://schemas.openxmlformats.org/officeDocument/2006/relationships/hyperlink" Target="http://stats.oecd.org/OECDStat_Metadata/ShowMetadata.ashx?Dataset=EO100_INTERNET&amp;Coords=%5B%5BVARIABLE%5D.%5BEXCHUD%5D%2C%5BFREQUENCY%5D.%5BA%5D%2C%5BLOCATION%5D.%5BIRL%5D%5D&amp;ShowOnWeb=true&amp;Lang=en" TargetMode="External" /><Relationship Id="rId18" Type="http://schemas.openxmlformats.org/officeDocument/2006/relationships/hyperlink" Target="http://stats.oecd.org/OECDStat_Metadata/ShowMetadata.ashx?Dataset=EO100_INTERNET&amp;Coords=%5BLOCATION%5D.%5BISR%5D&amp;ShowOnWeb=true&amp;Lang=en" TargetMode="External" /><Relationship Id="rId19" Type="http://schemas.openxmlformats.org/officeDocument/2006/relationships/hyperlink" Target="http://stats.oecd.org/OECDStat_Metadata/ShowMetadata.ashx?Dataset=EO100_INTERNET&amp;Coords=%5B%5BVARIABLE%5D.%5BEXCHUD%5D%2C%5BFREQUENCY%5D.%5BA%5D%2C%5BLOCATION%5D.%5BISR%5D%5D&amp;ShowOnWeb=true&amp;Lang=en" TargetMode="External" /><Relationship Id="rId20" Type="http://schemas.openxmlformats.org/officeDocument/2006/relationships/hyperlink" Target="http://stats.oecd.org/OECDStat_Metadata/ShowMetadata.ashx?Dataset=EO100_INTERNET&amp;Coords=%5B%5BVARIABLE%5D.%5BEXCHUD%5D%2C%5BFREQUENCY%5D.%5BA%5D%2C%5BLOCATION%5D.%5BITA%5D%5D&amp;ShowOnWeb=true&amp;Lang=en" TargetMode="External" /><Relationship Id="rId21" Type="http://schemas.openxmlformats.org/officeDocument/2006/relationships/hyperlink" Target="http://stats.oecd.org/OECDStat_Metadata/ShowMetadata.ashx?Dataset=EO100_INTERNET&amp;Coords=%5B%5BVARIABLE%5D.%5BEXCHUD%5D%2C%5BFREQUENCY%5D.%5BA%5D%2C%5BLOCATION%5D.%5BJPN%5D%5D&amp;ShowOnWeb=true&amp;Lang=en" TargetMode="External" /><Relationship Id="rId22" Type="http://schemas.openxmlformats.org/officeDocument/2006/relationships/hyperlink" Target="http://stats.oecd.org/OECDStat_Metadata/ShowMetadata.ashx?Dataset=EO100_INTERNET&amp;Coords=%5B%5BVARIABLE%5D.%5BEXCHUD%5D%2C%5BFREQUENCY%5D.%5BA%5D%2C%5BLOCATION%5D.%5BKOR%5D%5D&amp;ShowOnWeb=true&amp;Lang=en" TargetMode="External" /><Relationship Id="rId23" Type="http://schemas.openxmlformats.org/officeDocument/2006/relationships/hyperlink" Target="http://stats.oecd.org/OECDStat_Metadata/ShowMetadata.ashx?Dataset=EO100_INTERNET&amp;Coords=%5B%5BVARIABLE%5D.%5BEXCHUD%5D%2C%5BFREQUENCY%5D.%5BA%5D%2C%5BLOCATION%5D.%5BLVA%5D%5D&amp;ShowOnWeb=true&amp;Lang=en" TargetMode="External" /><Relationship Id="rId24" Type="http://schemas.openxmlformats.org/officeDocument/2006/relationships/hyperlink" Target="http://stats.oecd.org/OECDStat_Metadata/ShowMetadata.ashx?Dataset=EO100_INTERNET&amp;Coords=%5B%5BVARIABLE%5D.%5BEXCHUD%5D%2C%5BFREQUENCY%5D.%5BA%5D%2C%5BLOCATION%5D.%5BLUX%5D%5D&amp;ShowOnWeb=true&amp;Lang=en" TargetMode="External" /><Relationship Id="rId25" Type="http://schemas.openxmlformats.org/officeDocument/2006/relationships/hyperlink" Target="http://stats.oecd.org/OECDStat_Metadata/ShowMetadata.ashx?Dataset=EO100_INTERNET&amp;Coords=%5B%5BVARIABLE%5D.%5BEXCHUD%5D%2C%5BFREQUENCY%5D.%5BA%5D%2C%5BLOCATION%5D.%5BMEX%5D%5D&amp;ShowOnWeb=true&amp;Lang=en" TargetMode="External" /><Relationship Id="rId26" Type="http://schemas.openxmlformats.org/officeDocument/2006/relationships/hyperlink" Target="http://stats.oecd.org/OECDStat_Metadata/ShowMetadata.ashx?Dataset=EO100_INTERNET&amp;Coords=%5B%5BVARIABLE%5D.%5BEXCHUD%5D%2C%5BFREQUENCY%5D.%5BA%5D%2C%5BLOCATION%5D.%5BNLD%5D%5D&amp;ShowOnWeb=true&amp;Lang=en" TargetMode="External" /><Relationship Id="rId27" Type="http://schemas.openxmlformats.org/officeDocument/2006/relationships/hyperlink" Target="http://stats.oecd.org/OECDStat_Metadata/ShowMetadata.ashx?Dataset=EO100_INTERNET&amp;Coords=%5B%5BVARIABLE%5D.%5BEXCHUD%5D%2C%5BFREQUENCY%5D.%5BA%5D%2C%5BLOCATION%5D.%5BNZL%5D%5D&amp;ShowOnWeb=true&amp;Lang=en" TargetMode="External" /><Relationship Id="rId28" Type="http://schemas.openxmlformats.org/officeDocument/2006/relationships/hyperlink" Target="http://stats.oecd.org/OECDStat_Metadata/ShowMetadata.ashx?Dataset=EO100_INTERNET&amp;Coords=%5B%5BVARIABLE%5D.%5BEXCHUD%5D%2C%5BFREQUENCY%5D.%5BA%5D%2C%5BLOCATION%5D.%5BNOR%5D%5D&amp;ShowOnWeb=true&amp;Lang=en" TargetMode="External" /><Relationship Id="rId29" Type="http://schemas.openxmlformats.org/officeDocument/2006/relationships/hyperlink" Target="http://stats.oecd.org/OECDStat_Metadata/ShowMetadata.ashx?Dataset=EO100_INTERNET&amp;Coords=%5B%5BVARIABLE%5D.%5BEXCHUD%5D%2C%5BFREQUENCY%5D.%5BA%5D%2C%5BLOCATION%5D.%5BPOL%5D%5D&amp;ShowOnWeb=true&amp;Lang=en" TargetMode="External" /><Relationship Id="rId30" Type="http://schemas.openxmlformats.org/officeDocument/2006/relationships/hyperlink" Target="http://stats.oecd.org/OECDStat_Metadata/ShowMetadata.ashx?Dataset=EO100_INTERNET&amp;Coords=%5B%5BVARIABLE%5D.%5BEXCHUD%5D%2C%5BFREQUENCY%5D.%5BA%5D%2C%5BLOCATION%5D.%5BPRT%5D%5D&amp;ShowOnWeb=true&amp;Lang=en" TargetMode="External" /><Relationship Id="rId31" Type="http://schemas.openxmlformats.org/officeDocument/2006/relationships/hyperlink" Target="http://stats.oecd.org/OECDStat_Metadata/ShowMetadata.ashx?Dataset=EO100_INTERNET&amp;Coords=%5B%5BVARIABLE%5D.%5BEXCHUD%5D%2C%5BFREQUENCY%5D.%5BA%5D%2C%5BLOCATION%5D.%5BSVK%5D%5D&amp;ShowOnWeb=true&amp;Lang=en" TargetMode="External" /><Relationship Id="rId32" Type="http://schemas.openxmlformats.org/officeDocument/2006/relationships/hyperlink" Target="http://stats.oecd.org/OECDStat_Metadata/ShowMetadata.ashx?Dataset=EO100_INTERNET&amp;Coords=%5B%5BVARIABLE%5D.%5BEXCHUD%5D%2C%5BFREQUENCY%5D.%5BA%5D%2C%5BLOCATION%5D.%5BSVN%5D%5D&amp;ShowOnWeb=true&amp;Lang=en" TargetMode="External" /><Relationship Id="rId33" Type="http://schemas.openxmlformats.org/officeDocument/2006/relationships/hyperlink" Target="http://stats.oecd.org/OECDStat_Metadata/ShowMetadata.ashx?Dataset=EO100_INTERNET&amp;Coords=%5B%5BVARIABLE%5D.%5BEXCHUD%5D%2C%5BFREQUENCY%5D.%5BA%5D%2C%5BLOCATION%5D.%5BESP%5D%5D&amp;ShowOnWeb=true&amp;Lang=en" TargetMode="External" /><Relationship Id="rId34" Type="http://schemas.openxmlformats.org/officeDocument/2006/relationships/hyperlink" Target="http://stats.oecd.org/OECDStat_Metadata/ShowMetadata.ashx?Dataset=EO100_INTERNET&amp;Coords=%5B%5BVARIABLE%5D.%5BEXCHUD%5D%2C%5BFREQUENCY%5D.%5BA%5D%2C%5BLOCATION%5D.%5BSWE%5D%5D&amp;ShowOnWeb=true&amp;Lang=en" TargetMode="External" /><Relationship Id="rId35" Type="http://schemas.openxmlformats.org/officeDocument/2006/relationships/hyperlink" Target="http://stats.oecd.org/OECDStat_Metadata/ShowMetadata.ashx?Dataset=EO100_INTERNET&amp;Coords=%5B%5BVARIABLE%5D.%5BEXCHUD%5D%2C%5BFREQUENCY%5D.%5BA%5D%2C%5BLOCATION%5D.%5BCHE%5D%5D&amp;ShowOnWeb=true&amp;Lang=en" TargetMode="External" /><Relationship Id="rId36" Type="http://schemas.openxmlformats.org/officeDocument/2006/relationships/hyperlink" Target="http://stats.oecd.org/OECDStat_Metadata/ShowMetadata.ashx?Dataset=EO100_INTERNET&amp;Coords=%5B%5BVARIABLE%5D.%5BEXCHUD%5D%2C%5BFREQUENCY%5D.%5BA%5D%2C%5BLOCATION%5D.%5BTUR%5D%5D&amp;ShowOnWeb=true&amp;Lang=en" TargetMode="External" /><Relationship Id="rId37" Type="http://schemas.openxmlformats.org/officeDocument/2006/relationships/hyperlink" Target="http://stats.oecd.org/OECDStat_Metadata/ShowMetadata.ashx?Dataset=EO100_INTERNET&amp;Coords=%5B%5BVARIABLE%5D.%5BEXCHUD%5D%2C%5BFREQUENCY%5D.%5BA%5D%2C%5BLOCATION%5D.%5BGBR%5D%5D&amp;ShowOnWeb=true&amp;Lang=en" TargetMode="External" /><Relationship Id="rId38" Type="http://schemas.openxmlformats.org/officeDocument/2006/relationships/hyperlink" Target="http://stats.oecd.org/OECDStat_Metadata/ShowMetadata.ashx?Dataset=EO100_INTERNET&amp;Coords=%5B%5BVARIABLE%5D.%5BEXCHUD%5D%2C%5BFREQUENCY%5D.%5BA%5D%2C%5BLOCATION%5D.%5BUSA%5D%5D&amp;ShowOnWeb=true&amp;Lang=en" TargetMode="External" /><Relationship Id="rId39" Type="http://schemas.openxmlformats.org/officeDocument/2006/relationships/hyperlink" Target="http://stats.oecd.org/OECDStat_Metadata/ShowMetadata.ashx?Dataset=EO100_INTERNET&amp;Coords=%5B%5BVARIABLE%5D.%5BEXCHUD%5D%2C%5BFREQUENCY%5D.%5BA%5D%2C%5BLOCATION%5D.%5BEA16%5D%5D&amp;ShowOnWeb=true&amp;Lang=en" TargetMode="External" /><Relationship Id="rId40" Type="http://schemas.openxmlformats.org/officeDocument/2006/relationships/hyperlink" Target="http://stats.oecd.org/OECDStat_Metadata/ShowMetadata.ashx?Dataset=EO100_INTERNET&amp;Coords=%5B%5BVARIABLE%5D.%5BEXCHUD%5D%2C%5BFREQUENCY%5D.%5BA%5D%2C%5BLOCATION%5D.%5BEA15%5D%5D&amp;ShowOnWeb=true&amp;Lang=en" TargetMode="External" /><Relationship Id="rId41" Type="http://schemas.openxmlformats.org/officeDocument/2006/relationships/hyperlink" Target="http://stats.oecd.org/OECDStat_Metadata/ShowMetadata.ashx?Dataset=EO100_INTERNET&amp;Coords=%5B%5BVARIABLE%5D.%5BEXCHUD%5D%2C%5BFREQUENCY%5D.%5BA%5D%2C%5BLOCATION%5D.%5BARG%5D%5D&amp;ShowOnWeb=true&amp;Lang=en" TargetMode="External" /><Relationship Id="rId42" Type="http://schemas.openxmlformats.org/officeDocument/2006/relationships/hyperlink" Target="http://stats.oecd.org/OECDStat_Metadata/ShowMetadata.ashx?Dataset=EO100_INTERNET&amp;Coords=%5B%5BVARIABLE%5D.%5BEXCHUD%5D%2C%5BFREQUENCY%5D.%5BA%5D%2C%5BLOCATION%5D.%5BBRA%5D%5D&amp;ShowOnWeb=true&amp;Lang=en" TargetMode="External" /><Relationship Id="rId43" Type="http://schemas.openxmlformats.org/officeDocument/2006/relationships/hyperlink" Target="http://stats.oecd.org/OECDStat_Metadata/ShowMetadata.ashx?Dataset=EO100_INTERNET&amp;Coords=%5B%5BVARIABLE%5D.%5BEXCHUD%5D%2C%5BFREQUENCY%5D.%5BA%5D%2C%5BLOCATION%5D.%5BCHN%5D%5D&amp;ShowOnWeb=true&amp;Lang=en" TargetMode="External" /><Relationship Id="rId44" Type="http://schemas.openxmlformats.org/officeDocument/2006/relationships/hyperlink" Target="http://stats.oecd.org/OECDStat_Metadata/ShowMetadata.ashx?Dataset=EO100_INTERNET&amp;Coords=%5B%5BVARIABLE%5D.%5BEXCHUD%5D%2C%5BFREQUENCY%5D.%5BA%5D%2C%5BLOCATION%5D.%5BCOL%5D%5D&amp;ShowOnWeb=true&amp;Lang=en" TargetMode="External" /><Relationship Id="rId45" Type="http://schemas.openxmlformats.org/officeDocument/2006/relationships/hyperlink" Target="http://stats.oecd.org/OECDStat_Metadata/ShowMetadata.ashx?Dataset=EO100_INTERNET&amp;Coords=%5B%5BVARIABLE%5D.%5BEXCHUD%5D%2C%5BFREQUENCY%5D.%5BA%5D%2C%5BLOCATION%5D.%5BIND%5D%5D&amp;ShowOnWeb=true&amp;Lang=en" TargetMode="External" /><Relationship Id="rId46" Type="http://schemas.openxmlformats.org/officeDocument/2006/relationships/hyperlink" Target="http://stats.oecd.org/OECDStat_Metadata/ShowMetadata.ashx?Dataset=EO100_INTERNET&amp;Coords=%5B%5BVARIABLE%5D.%5BEXCHUD%5D%2C%5BFREQUENCY%5D.%5BA%5D%2C%5BLOCATION%5D.%5BIDN%5D%5D&amp;ShowOnWeb=true&amp;Lang=en" TargetMode="External" /><Relationship Id="rId47" Type="http://schemas.openxmlformats.org/officeDocument/2006/relationships/hyperlink" Target="http://stats.oecd.org/OECDStat_Metadata/ShowMetadata.ashx?Dataset=EO100_INTERNET&amp;Coords=%5BLOCATION%5D.%5BLTU%5D&amp;ShowOnWeb=true&amp;Lang=en" TargetMode="External" /><Relationship Id="rId48" Type="http://schemas.openxmlformats.org/officeDocument/2006/relationships/hyperlink" Target="http://stats.oecd.org/OECDStat_Metadata/ShowMetadata.ashx?Dataset=EO100_INTERNET&amp;Coords=%5B%5BVARIABLE%5D.%5BEXCHUD%5D%2C%5BFREQUENCY%5D.%5BA%5D%2C%5BLOCATION%5D.%5BLTU%5D%5D&amp;ShowOnWeb=true&amp;Lang=en" TargetMode="External" /><Relationship Id="rId49" Type="http://schemas.openxmlformats.org/officeDocument/2006/relationships/hyperlink" Target="http://stats.oecd.org/OECDStat_Metadata/ShowMetadata.ashx?Dataset=EO100_INTERNET&amp;Coords=%5B%5BVARIABLE%5D.%5BEXCHUD%5D%2C%5BFREQUENCY%5D.%5BA%5D%2C%5BLOCATION%5D.%5BRUS%5D%5D&amp;ShowOnWeb=true&amp;Lang=en" TargetMode="External" /><Relationship Id="rId50" Type="http://schemas.openxmlformats.org/officeDocument/2006/relationships/hyperlink" Target="http://stats.oecd.org/OECDStat_Metadata/ShowMetadata.ashx?Dataset=EO100_INTERNET&amp;Coords=%5B%5BVARIABLE%5D.%5BEXCHUD%5D%2C%5BFREQUENCY%5D.%5BA%5D%2C%5BLOCATION%5D.%5BZAF%5D%5D&amp;ShowOnWeb=true&amp;Lang=en" TargetMode="External" /><Relationship Id="rId51" Type="http://schemas.openxmlformats.org/officeDocument/2006/relationships/hyperlink" Target="http://stats.oecd.org/index.aspx?DatasetCode=EO100_INTER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7.7109375" style="1" customWidth="1"/>
    <col min="2" max="16384" width="9.140625" style="1" customWidth="1"/>
  </cols>
  <sheetData>
    <row r="1" ht="12.75">
      <c r="A1" s="2" t="s">
        <v>0</v>
      </c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3" t="s">
        <v>11</v>
      </c>
    </row>
    <row r="14" ht="12.75">
      <c r="A14" s="3" t="s">
        <v>12</v>
      </c>
    </row>
    <row r="15" ht="12.75">
      <c r="A15" s="3" t="s">
        <v>13</v>
      </c>
    </row>
    <row r="16" ht="12.75">
      <c r="A16" s="3" t="s">
        <v>14</v>
      </c>
    </row>
    <row r="17" ht="12.75">
      <c r="A17" s="3" t="s">
        <v>15</v>
      </c>
    </row>
    <row r="18" ht="12.75">
      <c r="A18" s="3" t="s">
        <v>16</v>
      </c>
    </row>
    <row r="19" ht="12.75">
      <c r="A19" s="3" t="s">
        <v>17</v>
      </c>
    </row>
    <row r="20" ht="12.75">
      <c r="A20" s="3" t="s">
        <v>18</v>
      </c>
    </row>
    <row r="21" ht="12.75">
      <c r="A21" s="3" t="s">
        <v>19</v>
      </c>
    </row>
    <row r="22" ht="12.75">
      <c r="A22" s="3" t="s">
        <v>20</v>
      </c>
    </row>
    <row r="23" ht="12.75">
      <c r="A23" s="3" t="s">
        <v>21</v>
      </c>
    </row>
    <row r="24" ht="12.75">
      <c r="A24" s="3" t="s">
        <v>22</v>
      </c>
    </row>
    <row r="25" ht="12.75">
      <c r="A25" s="3" t="s">
        <v>23</v>
      </c>
    </row>
    <row r="26" ht="12.75">
      <c r="A26" s="3" t="s">
        <v>24</v>
      </c>
    </row>
    <row r="27" ht="12.75">
      <c r="A27" s="3" t="s">
        <v>25</v>
      </c>
    </row>
    <row r="28" ht="12.75">
      <c r="A28" s="3" t="s">
        <v>26</v>
      </c>
    </row>
    <row r="29" ht="12.75">
      <c r="A29" s="3" t="s">
        <v>27</v>
      </c>
    </row>
    <row r="30" ht="12.75">
      <c r="A30" s="3" t="s">
        <v>28</v>
      </c>
    </row>
    <row r="31" ht="12.75">
      <c r="A31" s="3" t="s">
        <v>29</v>
      </c>
    </row>
    <row r="32" ht="12.75">
      <c r="A32" s="3" t="s">
        <v>30</v>
      </c>
    </row>
    <row r="33" ht="12.75">
      <c r="A33" s="3" t="s">
        <v>31</v>
      </c>
    </row>
    <row r="34" ht="12.75">
      <c r="A34" s="3" t="s">
        <v>32</v>
      </c>
    </row>
    <row r="35" ht="12.75">
      <c r="A35" s="3" t="s">
        <v>33</v>
      </c>
    </row>
    <row r="36" ht="12.75">
      <c r="A36" s="3" t="s">
        <v>34</v>
      </c>
    </row>
    <row r="37" ht="12.75">
      <c r="A37" s="3" t="s">
        <v>35</v>
      </c>
    </row>
    <row r="38" ht="12.75">
      <c r="A38" s="3" t="s">
        <v>36</v>
      </c>
    </row>
    <row r="39" ht="12.75">
      <c r="A39" s="3" t="s">
        <v>37</v>
      </c>
    </row>
    <row r="40" ht="12.75">
      <c r="A40" s="3" t="s">
        <v>38</v>
      </c>
    </row>
    <row r="41" ht="12.75">
      <c r="A41" s="3" t="s">
        <v>39</v>
      </c>
    </row>
    <row r="42" ht="12.75">
      <c r="A42" s="3" t="s">
        <v>40</v>
      </c>
    </row>
    <row r="43" ht="12.75">
      <c r="A43" s="3" t="s">
        <v>41</v>
      </c>
    </row>
    <row r="44" ht="12.75">
      <c r="A44" s="3" t="s">
        <v>42</v>
      </c>
    </row>
    <row r="45" ht="12.75">
      <c r="A45" s="3" t="s">
        <v>43</v>
      </c>
    </row>
  </sheetData>
  <sheetProtection selectLockedCells="1" selectUnlockedCells="1"/>
  <hyperlinks>
    <hyperlink ref="A3" location="'Figure 1'!A1" display="Figure 1. Students at higher education institutions by level and mode of study, 2015–16"/>
    <hyperlink ref="A4" location="'Figure 2'!A1" display="Figure 2. Entrants by mode and level of study, 2006–07 to 2015–16"/>
    <hyperlink ref="A5" location="'Figure 3'!A1" display="Figure 3. Entry and application rates for UK-domiciled 18-year-olds, 2006 to 2015"/>
    <hyperlink ref="A6" location="'Figure 4'!A1" display="Figure 4. Higher education students by provider type and level of study, 2011–12 and 2015–16"/>
    <hyperlink ref="A7" location="'Figure 5'!A1" display="Figure 5. Total number of students by level of study, 2006–07 to 2015–16"/>
    <hyperlink ref="A8" location="'Figure 6'!A1" display="Figure 6. Total student numbers by country of higher education institution, 2006–07 to 2015–16"/>
    <hyperlink ref="A9" location="'Figure 7'!A1" display="Figure 7. Students by mode of study, 2006–07 to 2015–16"/>
    <hyperlink ref="A10" location="'Figure 8'!A1" display="Figure 8. Students by level and mode of study, 2007–08 to 2015–16"/>
    <hyperlink ref="A11" location="'Figure 9'!A1" display="Figure 9. Other undergraduate students by broad course aim, 2007–08 to 2015–16"/>
    <hyperlink ref="A12" location="'Figure 10'!A1" display="Figure 10. Students by domicile, 2006–07 and 2015–16"/>
    <hyperlink ref="A13" location="'Figure 11'!A1" display="Figure 11. Non-UK entrants to UK higher education institutions, 2006–07 to 2015–16"/>
    <hyperlink ref="A14" location="'Figure 12'!A1" display="Figure 12. Change in non-UK students by region of origin, 2006–07 and 2015–16"/>
    <hyperlink ref="A15" location="'Figure 13'!A1" display="Figure 13. Inbound internationally mobile students by country of study, 2006 to 2015"/>
    <hyperlink ref="A16" location="'Figure 14'!A1" display="Figure 14. Students by age group and level of study, 2006–07 to 2015–16"/>
    <hyperlink ref="A17" location="'Figure 15'!A1" display="Figure 15. 18-year-old, full-time, undergraduate acceptances from low participation areas (POLAR 3, quintile 1), 2006 to 2016"/>
    <hyperlink ref="A18" location="'Figure 16'!A1" display="Figure 16. Undergraduate, first-year students no longer in higher education one year after entry, 2006–07 to 2014–15"/>
    <hyperlink ref="A19" location="'Figure 17'!A1" display="Figure 17. Subject of study by level and gender, 2015–16"/>
    <hyperlink ref="A20" location="'Figure 18'!A1" display="Figure 18. Subject of study by level and ethnicity, 2015–16"/>
    <hyperlink ref="A21" location="'Figure 19'!A1" display="Figure 19. Qualifications awarded by level, 2006–07 to 2015–16"/>
    <hyperlink ref="A22" location="'Figure 20'!A1" display="Figure 20. First degree qualifiers by ethnicity and class of degree, 2015–16"/>
    <hyperlink ref="A23" location="'Figure 21'!A1" display="Figure 21. Destination of leavers by level of qualification, 2014–15"/>
    <hyperlink ref="A24" location="'Figure 22'!A1" display="Figure 22. Unemployment rates in England by group, 2006 to 2016"/>
    <hyperlink ref="A25" location="'Figure 23'!A1" display="Figure 23. Median salary (nearest £500) in England by group, 2006 to 2016"/>
    <hyperlink ref="A26" location="'Figure 24'!A1" display="Figure 24. Percentage of UK population in employment with higher education qualifications by age, 2006, 2011 and 2016"/>
    <hyperlink ref="A27" location="'Figure 25'!A1" display="Figure 25. Growth of high-level skills in the adult population, 2005 and 2015"/>
    <hyperlink ref="A28" location="'Figure 26'!A1" display="Figure 26. Occupational structure of the UK, 2012 and 2022"/>
    <hyperlink ref="A29" location="'Figure 27'!A1" display="Figure 27. Staff by employment function, 2006–07 to 2015–16"/>
    <hyperlink ref="A30" location="'Figure 28'!A1" display="Figure 28. Academic staff by nationality, 2006–07 to 2015–16"/>
    <hyperlink ref="A31" location="'Figure 29'!A1" display="Figure 29. Professorial posts by gender and ethnicity, 2009–10 to 2015–16"/>
    <hyperlink ref="A32" location="'Figure 30'!A1" display="Figure 30. Change in age profile of academic staff by mode of employment between 2006–07 and 2015–16"/>
    <hyperlink ref="A33" location="'Figure 31'!A1" display="Figure 31. Income by source, 2015–16"/>
    <hyperlink ref="A34" location="'Figure 32'!A1" display="Figure 32. Teaching income by source, 2015–16"/>
    <hyperlink ref="A35" location="'Figure 33'!A1" display="Figure 33. Research income by source, 2015–16"/>
    <hyperlink ref="A36" location="'Figure 34'!A1" display="Figure 34. Income from knowledge-exchange activities by partner, 2015–16"/>
    <hyperlink ref="A37" location="'Figure 35'!A1" display="Figure 35. Operating expenditure of UK universities, 2015–16"/>
    <hyperlink ref="A38" location="'Figure 36'!A1" display="Figure 36. Percentage ratio of total net cash inflow from operating activities to total income"/>
    <hyperlink ref="A39" location="'Figure 37'!A1" display="Figure 37. Office for National Statistics (ONS) national population projections for 18–20-year-old UK citizens, 2014 to 2030"/>
    <hyperlink ref="A40" location="'Figure 38'!A1" display="Figure 38. Projection of domestic 18–24-year-old population for selected countries"/>
    <hyperlink ref="A41" location="'Figure 39'!A1" display="Figure 39. Trends and forecast change in GDP per capita by world region"/>
    <hyperlink ref="A42" location="'Figure 40'!A1" display="Figure 40. Change in sterling exchange rate against selected national currencies, 2011 to 2016"/>
    <hyperlink ref="A43" location="'Figure 41'!A1" display="Figure 41. Inflation forecasts for the UK economy"/>
    <hyperlink ref="A44" location="'Figure 42'!A1" display="Figure 42. OBR trend and forecast for UK bank rates and gilt yields"/>
    <hyperlink ref="A45" location="'Figure 43'!A1" display="Figure 43. Annual percentage change in students and staff, 2006–07 to 2015–16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22" sqref="B22"/>
    </sheetView>
  </sheetViews>
  <sheetFormatPr defaultColWidth="9.140625" defaultRowHeight="12.75"/>
  <cols>
    <col min="1" max="1" width="29.8515625" style="1" customWidth="1"/>
    <col min="2" max="11" width="13.00390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102</v>
      </c>
    </row>
    <row r="5" spans="1:11" ht="12.75">
      <c r="A5" s="9" t="s">
        <v>103</v>
      </c>
      <c r="B5" s="33" t="s">
        <v>82</v>
      </c>
      <c r="C5" s="33" t="s">
        <v>83</v>
      </c>
      <c r="D5" s="33" t="s">
        <v>84</v>
      </c>
      <c r="E5" s="33" t="s">
        <v>85</v>
      </c>
      <c r="F5" s="33" t="s">
        <v>86</v>
      </c>
      <c r="G5" s="33" t="s">
        <v>87</v>
      </c>
      <c r="H5" s="33" t="s">
        <v>88</v>
      </c>
      <c r="I5" s="33" t="s">
        <v>89</v>
      </c>
      <c r="J5" s="33" t="s">
        <v>90</v>
      </c>
      <c r="K5" s="33" t="s">
        <v>91</v>
      </c>
    </row>
    <row r="6" spans="1:11" ht="12.75">
      <c r="A6" s="9" t="s">
        <v>104</v>
      </c>
      <c r="B6" s="28">
        <v>50165</v>
      </c>
      <c r="C6" s="28">
        <v>61305</v>
      </c>
      <c r="D6" s="28">
        <v>72135</v>
      </c>
      <c r="E6" s="28">
        <v>84600</v>
      </c>
      <c r="F6" s="28">
        <v>83480</v>
      </c>
      <c r="G6" s="28">
        <v>80140</v>
      </c>
      <c r="H6" s="28">
        <v>63100</v>
      </c>
      <c r="I6" s="34">
        <v>51895</v>
      </c>
      <c r="J6" s="28">
        <v>46105</v>
      </c>
      <c r="K6" s="28">
        <v>39855</v>
      </c>
    </row>
    <row r="7" spans="1:11" ht="12.75">
      <c r="A7" s="9" t="s">
        <v>105</v>
      </c>
      <c r="B7" s="28">
        <v>33715</v>
      </c>
      <c r="C7" s="28">
        <v>31665</v>
      </c>
      <c r="D7" s="28">
        <v>29670</v>
      </c>
      <c r="E7" s="28">
        <v>27060</v>
      </c>
      <c r="F7" s="28">
        <v>23140</v>
      </c>
      <c r="G7" s="28">
        <v>20545</v>
      </c>
      <c r="H7" s="28">
        <v>17460</v>
      </c>
      <c r="I7" s="34">
        <v>16710</v>
      </c>
      <c r="J7" s="28">
        <v>15840</v>
      </c>
      <c r="K7" s="28">
        <v>15820</v>
      </c>
    </row>
    <row r="8" spans="1:11" ht="12.75">
      <c r="A8" s="9" t="s">
        <v>106</v>
      </c>
      <c r="B8" s="28">
        <v>207480</v>
      </c>
      <c r="C8" s="28">
        <v>182300</v>
      </c>
      <c r="D8" s="28">
        <v>178370</v>
      </c>
      <c r="E8" s="28">
        <v>154085</v>
      </c>
      <c r="F8" s="28">
        <v>139630</v>
      </c>
      <c r="G8" s="28">
        <v>119490</v>
      </c>
      <c r="H8" s="28">
        <v>71470</v>
      </c>
      <c r="I8" s="34">
        <v>48780</v>
      </c>
      <c r="J8" s="28">
        <v>44125</v>
      </c>
      <c r="K8" s="28">
        <v>39980</v>
      </c>
    </row>
    <row r="9" spans="1:11" ht="12.75">
      <c r="A9" s="9" t="s">
        <v>107</v>
      </c>
      <c r="B9" s="28">
        <v>154740</v>
      </c>
      <c r="C9" s="28">
        <v>151700</v>
      </c>
      <c r="D9" s="28">
        <v>162645</v>
      </c>
      <c r="E9" s="28">
        <v>157730</v>
      </c>
      <c r="F9" s="28">
        <v>144555</v>
      </c>
      <c r="G9" s="28">
        <v>116870</v>
      </c>
      <c r="H9" s="28">
        <v>86130</v>
      </c>
      <c r="I9" s="34">
        <v>76890</v>
      </c>
      <c r="J9" s="28">
        <v>69460</v>
      </c>
      <c r="K9" s="28">
        <v>62510</v>
      </c>
    </row>
    <row r="10" spans="1:11" ht="12.75">
      <c r="A10" s="9" t="s">
        <v>108</v>
      </c>
      <c r="B10" s="28">
        <v>69415</v>
      </c>
      <c r="C10" s="28">
        <v>71160</v>
      </c>
      <c r="D10" s="28">
        <v>64675</v>
      </c>
      <c r="E10" s="28">
        <v>69745</v>
      </c>
      <c r="F10" s="28">
        <v>57695</v>
      </c>
      <c r="G10" s="28">
        <v>49725</v>
      </c>
      <c r="H10" s="28">
        <v>37195</v>
      </c>
      <c r="I10" s="34">
        <v>31785</v>
      </c>
      <c r="J10" s="28">
        <v>28140</v>
      </c>
      <c r="K10" s="28">
        <v>25790</v>
      </c>
    </row>
    <row r="11" spans="1:11" ht="12.75">
      <c r="A11" s="35"/>
      <c r="B11" s="18"/>
      <c r="C11" s="18"/>
      <c r="D11" s="18"/>
      <c r="E11" s="18"/>
      <c r="F11" s="18"/>
      <c r="G11" s="18"/>
      <c r="H11" s="18"/>
      <c r="I11" s="36"/>
      <c r="J11" s="18"/>
      <c r="K11" s="18"/>
    </row>
    <row r="12" spans="1:11" ht="12.75">
      <c r="A12" s="12" t="s">
        <v>69</v>
      </c>
      <c r="B12" s="37"/>
      <c r="C12" s="37"/>
      <c r="D12" s="37"/>
      <c r="E12" s="37"/>
      <c r="F12" s="37"/>
      <c r="G12" s="37"/>
      <c r="H12" s="37"/>
      <c r="I12" s="38"/>
      <c r="J12" s="18"/>
      <c r="K12" s="18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13" width="14.0039062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109</v>
      </c>
    </row>
    <row r="4" ht="12.75">
      <c r="M4" s="25"/>
    </row>
    <row r="5" spans="1:3" ht="12.75">
      <c r="A5" s="9"/>
      <c r="B5" s="30" t="s">
        <v>82</v>
      </c>
      <c r="C5" s="30" t="s">
        <v>91</v>
      </c>
    </row>
    <row r="6" spans="1:3" ht="12.75">
      <c r="A6" s="9" t="s">
        <v>110</v>
      </c>
      <c r="B6" s="26">
        <v>0.8585559996943891</v>
      </c>
      <c r="C6" s="26">
        <v>0.808</v>
      </c>
    </row>
    <row r="7" spans="1:3" ht="12.75">
      <c r="A7" s="9" t="s">
        <v>111</v>
      </c>
      <c r="B7" s="26">
        <v>0.045737838579188735</v>
      </c>
      <c r="C7" s="26">
        <v>0.055999999999999994</v>
      </c>
    </row>
    <row r="8" spans="1:3" ht="12.75">
      <c r="A8" s="9" t="s">
        <v>112</v>
      </c>
      <c r="B8" s="26">
        <v>0.09570616172642236</v>
      </c>
      <c r="C8" s="26">
        <v>0.136</v>
      </c>
    </row>
    <row r="9" spans="2:3" ht="12.75">
      <c r="B9" s="39"/>
      <c r="C9" s="39"/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22" sqref="B22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11" width="14.140625" style="1" customWidth="1"/>
    <col min="12" max="12" width="14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2" t="s">
        <v>113</v>
      </c>
    </row>
    <row r="5" spans="1:11" ht="12.75">
      <c r="A5" s="9"/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1" ht="12.75">
      <c r="A6" s="9" t="s">
        <v>110</v>
      </c>
      <c r="B6" s="28">
        <v>879620</v>
      </c>
      <c r="C6" s="28">
        <v>884610</v>
      </c>
      <c r="D6" s="28">
        <v>939035</v>
      </c>
      <c r="E6" s="28">
        <v>959060</v>
      </c>
      <c r="F6" s="28">
        <v>906260</v>
      </c>
      <c r="G6" s="28">
        <v>879015</v>
      </c>
      <c r="H6" s="28">
        <v>743380</v>
      </c>
      <c r="I6" s="28">
        <v>759160</v>
      </c>
      <c r="J6" s="28">
        <v>756595</v>
      </c>
      <c r="K6" s="28">
        <v>760635</v>
      </c>
    </row>
    <row r="7" spans="1:11" ht="12.75">
      <c r="A7" s="9" t="s">
        <v>111</v>
      </c>
      <c r="B7" s="28">
        <v>55405</v>
      </c>
      <c r="C7" s="28">
        <v>57750</v>
      </c>
      <c r="D7" s="28">
        <v>60215</v>
      </c>
      <c r="E7" s="28">
        <v>64385</v>
      </c>
      <c r="F7" s="28">
        <v>65485</v>
      </c>
      <c r="G7" s="28">
        <v>64765</v>
      </c>
      <c r="H7" s="28">
        <v>56120</v>
      </c>
      <c r="I7" s="28">
        <v>57190</v>
      </c>
      <c r="J7" s="28">
        <v>57815</v>
      </c>
      <c r="K7" s="28">
        <v>59100</v>
      </c>
    </row>
    <row r="8" spans="1:11" ht="12.75">
      <c r="A8" s="9" t="s">
        <v>112</v>
      </c>
      <c r="B8" s="28">
        <v>122280</v>
      </c>
      <c r="C8" s="28">
        <v>126470</v>
      </c>
      <c r="D8" s="28">
        <v>144770</v>
      </c>
      <c r="E8" s="28">
        <v>161745</v>
      </c>
      <c r="F8" s="28">
        <v>174225</v>
      </c>
      <c r="G8" s="28">
        <v>173560</v>
      </c>
      <c r="H8" s="28">
        <v>171910</v>
      </c>
      <c r="I8" s="28">
        <v>179390</v>
      </c>
      <c r="J8" s="28">
        <v>174305</v>
      </c>
      <c r="K8" s="28">
        <v>172190</v>
      </c>
    </row>
    <row r="9" spans="1:11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H13" sqref="H13"/>
    </sheetView>
  </sheetViews>
  <sheetFormatPr defaultColWidth="9.140625" defaultRowHeight="12.75"/>
  <cols>
    <col min="1" max="1" width="21.7109375" style="1" customWidth="1"/>
    <col min="2" max="2" width="11.140625" style="1" customWidth="1"/>
    <col min="3" max="3" width="12.57421875" style="1" customWidth="1"/>
    <col min="4" max="4" width="12.00390625" style="1" customWidth="1"/>
    <col min="5" max="5" width="13.0039062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114</v>
      </c>
    </row>
    <row r="5" spans="2:5" ht="12.75">
      <c r="B5" s="40" t="s">
        <v>57</v>
      </c>
      <c r="C5" s="40"/>
      <c r="D5" s="41" t="s">
        <v>66</v>
      </c>
      <c r="E5" s="41"/>
    </row>
    <row r="6" spans="1:5" s="45" customFormat="1" ht="12.75">
      <c r="A6" s="42"/>
      <c r="B6" s="43" t="s">
        <v>115</v>
      </c>
      <c r="C6" s="44" t="s">
        <v>116</v>
      </c>
      <c r="D6" s="42" t="s">
        <v>115</v>
      </c>
      <c r="E6" s="42" t="s">
        <v>116</v>
      </c>
    </row>
    <row r="7" spans="1:7" s="8" customFormat="1" ht="23.25" customHeight="1">
      <c r="A7" s="8" t="s">
        <v>111</v>
      </c>
      <c r="B7" s="46">
        <v>105410</v>
      </c>
      <c r="C7" s="47">
        <v>0.323357481866918</v>
      </c>
      <c r="D7" s="48">
        <v>127440</v>
      </c>
      <c r="E7" s="49">
        <v>0.29095159710600865</v>
      </c>
      <c r="G7" s="50"/>
    </row>
    <row r="8" spans="1:7" s="8" customFormat="1" ht="23.25" customHeight="1">
      <c r="A8" s="8" t="s">
        <v>117</v>
      </c>
      <c r="B8" s="46">
        <v>12495</v>
      </c>
      <c r="C8" s="47">
        <v>0.038329871320815286</v>
      </c>
      <c r="D8" s="48">
        <v>19490</v>
      </c>
      <c r="E8" s="49">
        <v>0.04449659940047167</v>
      </c>
      <c r="G8" s="50"/>
    </row>
    <row r="9" spans="1:7" s="8" customFormat="1" ht="23.25" customHeight="1">
      <c r="A9" s="8" t="s">
        <v>118</v>
      </c>
      <c r="B9" s="46">
        <v>30945</v>
      </c>
      <c r="C9" s="47">
        <v>0.09492740040197113</v>
      </c>
      <c r="D9" s="48">
        <v>33610</v>
      </c>
      <c r="E9" s="49">
        <v>0.07673323272703195</v>
      </c>
      <c r="G9" s="50"/>
    </row>
    <row r="10" spans="1:7" s="8" customFormat="1" ht="23.25" customHeight="1">
      <c r="A10" s="45" t="s">
        <v>119</v>
      </c>
      <c r="B10" s="46">
        <v>64220</v>
      </c>
      <c r="C10" s="47">
        <v>0.19700234783695544</v>
      </c>
      <c r="D10" s="48">
        <v>83700</v>
      </c>
      <c r="E10" s="49">
        <v>0.19109109131962437</v>
      </c>
      <c r="G10" s="50"/>
    </row>
    <row r="11" spans="1:7" s="8" customFormat="1" ht="23.25" customHeight="1">
      <c r="A11" s="8" t="s">
        <v>120</v>
      </c>
      <c r="B11" s="46">
        <v>45850</v>
      </c>
      <c r="C11" s="47">
        <v>0.1406502280959889</v>
      </c>
      <c r="D11" s="48">
        <v>91215</v>
      </c>
      <c r="E11" s="49">
        <v>0.20824819468004221</v>
      </c>
      <c r="G11" s="50"/>
    </row>
    <row r="12" spans="1:7" s="8" customFormat="1" ht="23.25" customHeight="1">
      <c r="A12" s="8" t="s">
        <v>121</v>
      </c>
      <c r="B12" s="46">
        <v>21830</v>
      </c>
      <c r="C12" s="47">
        <v>0.06696607370415349</v>
      </c>
      <c r="D12" s="48">
        <v>16745</v>
      </c>
      <c r="E12" s="49">
        <v>0.038229633502354955</v>
      </c>
      <c r="G12" s="50"/>
    </row>
    <row r="13" spans="1:7" s="8" customFormat="1" ht="23.25" customHeight="1">
      <c r="A13" s="8" t="s">
        <v>122</v>
      </c>
      <c r="B13" s="46">
        <v>2255</v>
      </c>
      <c r="C13" s="47">
        <v>0.006917475776585713</v>
      </c>
      <c r="D13" s="48">
        <v>2675</v>
      </c>
      <c r="E13" s="49">
        <v>0.006107152560095521</v>
      </c>
      <c r="G13" s="50"/>
    </row>
    <row r="14" spans="1:7" s="8" customFormat="1" ht="23.25" customHeight="1">
      <c r="A14" s="8" t="s">
        <v>123</v>
      </c>
      <c r="B14" s="46">
        <v>14580</v>
      </c>
      <c r="C14" s="47">
        <v>0.04472585224949875</v>
      </c>
      <c r="D14" s="48">
        <v>29420</v>
      </c>
      <c r="E14" s="49">
        <v>0.06716726292262065</v>
      </c>
      <c r="G14" s="50"/>
    </row>
    <row r="15" spans="1:7" s="8" customFormat="1" ht="23.25" customHeight="1">
      <c r="A15" s="8" t="s">
        <v>124</v>
      </c>
      <c r="B15" s="46">
        <v>23190</v>
      </c>
      <c r="C15" s="47">
        <v>0.07113803248737147</v>
      </c>
      <c r="D15" s="48">
        <v>28040</v>
      </c>
      <c r="E15" s="49">
        <v>0.06401665711591717</v>
      </c>
      <c r="G15" s="50"/>
    </row>
    <row r="16" spans="1:7" s="8" customFormat="1" ht="23.25" customHeight="1">
      <c r="A16" s="8" t="s">
        <v>125</v>
      </c>
      <c r="B16" s="46">
        <v>4005</v>
      </c>
      <c r="C16" s="47">
        <v>0.012285805093226507</v>
      </c>
      <c r="D16" s="48">
        <v>5675</v>
      </c>
      <c r="E16" s="49">
        <v>0.012956295618146573</v>
      </c>
      <c r="G16" s="50"/>
    </row>
    <row r="18" ht="12.75">
      <c r="A18" s="12" t="s">
        <v>69</v>
      </c>
    </row>
  </sheetData>
  <sheetProtection selectLockedCells="1" selectUnlockedCells="1"/>
  <mergeCells count="2">
    <mergeCell ref="B5:C5"/>
    <mergeCell ref="D5:E5"/>
  </mergeCells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3" sqref="A3"/>
    </sheetView>
  </sheetViews>
  <sheetFormatPr defaultColWidth="9.140625" defaultRowHeight="12.75"/>
  <cols>
    <col min="1" max="1" width="12.00390625" style="1" customWidth="1"/>
    <col min="2" max="2" width="11.57421875" style="1" customWidth="1"/>
    <col min="3" max="8" width="9.8515625" style="1" customWidth="1"/>
    <col min="9" max="9" width="10.7109375" style="1" customWidth="1"/>
    <col min="10" max="10" width="11.00390625" style="1" customWidth="1"/>
    <col min="11" max="11" width="11.710937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126</v>
      </c>
    </row>
    <row r="5" spans="1:11" ht="12.75">
      <c r="A5" s="51"/>
      <c r="B5" s="52">
        <v>2006</v>
      </c>
      <c r="C5" s="52">
        <v>2007</v>
      </c>
      <c r="D5" s="52">
        <v>2008</v>
      </c>
      <c r="E5" s="52">
        <v>2009</v>
      </c>
      <c r="F5" s="52">
        <v>2010</v>
      </c>
      <c r="G5" s="52">
        <v>2011</v>
      </c>
      <c r="H5" s="52">
        <v>2012</v>
      </c>
      <c r="I5" s="52">
        <v>2013</v>
      </c>
      <c r="J5" s="52">
        <v>2014</v>
      </c>
      <c r="K5" s="52">
        <v>2015</v>
      </c>
    </row>
    <row r="6" spans="1:11" ht="12.75">
      <c r="A6" s="52" t="s">
        <v>110</v>
      </c>
      <c r="B6" s="34">
        <v>330078</v>
      </c>
      <c r="C6" s="34">
        <v>351470</v>
      </c>
      <c r="D6" s="34">
        <v>341791</v>
      </c>
      <c r="E6" s="34">
        <v>368968</v>
      </c>
      <c r="F6" s="34">
        <v>389958</v>
      </c>
      <c r="G6" s="34">
        <v>419946</v>
      </c>
      <c r="H6" s="34">
        <v>427686</v>
      </c>
      <c r="I6" s="34">
        <v>416693</v>
      </c>
      <c r="J6" s="34">
        <v>428724</v>
      </c>
      <c r="K6" s="34"/>
    </row>
    <row r="7" spans="1:11" ht="12.75">
      <c r="A7" s="52" t="s">
        <v>127</v>
      </c>
      <c r="B7" s="34">
        <v>68520</v>
      </c>
      <c r="C7" s="34">
        <v>92881</v>
      </c>
      <c r="D7" s="34">
        <v>93479</v>
      </c>
      <c r="E7" s="34">
        <v>95590</v>
      </c>
      <c r="F7" s="34">
        <v>106284</v>
      </c>
      <c r="G7" s="34">
        <v>120960</v>
      </c>
      <c r="H7" s="34">
        <v>135187</v>
      </c>
      <c r="I7" s="53">
        <v>151244</v>
      </c>
      <c r="J7" s="53"/>
      <c r="K7" s="53"/>
    </row>
    <row r="8" spans="1:11" ht="12.75">
      <c r="A8" s="52" t="s">
        <v>128</v>
      </c>
      <c r="B8" s="34">
        <v>184710</v>
      </c>
      <c r="C8" s="34">
        <v>211526</v>
      </c>
      <c r="D8" s="34">
        <v>230635</v>
      </c>
      <c r="E8" s="34">
        <v>257637</v>
      </c>
      <c r="F8" s="34">
        <v>271231</v>
      </c>
      <c r="G8" s="34">
        <v>262597</v>
      </c>
      <c r="H8" s="34">
        <v>249588</v>
      </c>
      <c r="I8" s="34">
        <v>249868</v>
      </c>
      <c r="J8" s="34">
        <v>266048</v>
      </c>
      <c r="K8" s="34">
        <v>294438</v>
      </c>
    </row>
    <row r="9" spans="1:12" ht="12.75">
      <c r="A9" s="52" t="s">
        <v>129</v>
      </c>
      <c r="B9" s="34">
        <v>584719</v>
      </c>
      <c r="C9" s="34">
        <v>595874</v>
      </c>
      <c r="D9" s="34">
        <v>624474</v>
      </c>
      <c r="E9" s="34">
        <v>660581</v>
      </c>
      <c r="F9" s="34">
        <v>684807</v>
      </c>
      <c r="G9" s="34">
        <v>709565</v>
      </c>
      <c r="H9" s="34">
        <v>740482</v>
      </c>
      <c r="I9" s="34">
        <v>784427</v>
      </c>
      <c r="J9" s="34">
        <v>842384</v>
      </c>
      <c r="K9" s="34">
        <v>907251</v>
      </c>
      <c r="L9" s="13"/>
    </row>
    <row r="10" spans="1:11" ht="12.75">
      <c r="A10" s="52" t="s">
        <v>130</v>
      </c>
      <c r="B10" s="34">
        <v>247510</v>
      </c>
      <c r="C10" s="34">
        <v>246612</v>
      </c>
      <c r="D10" s="34">
        <v>243436</v>
      </c>
      <c r="E10" s="34">
        <v>249143</v>
      </c>
      <c r="F10" s="34">
        <v>259935</v>
      </c>
      <c r="G10" s="34">
        <v>268212</v>
      </c>
      <c r="H10" s="34">
        <v>271399</v>
      </c>
      <c r="I10" s="34">
        <v>228639</v>
      </c>
      <c r="J10" s="34">
        <v>235123</v>
      </c>
      <c r="K10" s="34"/>
    </row>
    <row r="11" spans="1:11" ht="12.75">
      <c r="A11" s="52" t="s">
        <v>131</v>
      </c>
      <c r="B11" s="34">
        <v>130124</v>
      </c>
      <c r="C11" s="34">
        <v>125877</v>
      </c>
      <c r="D11" s="34">
        <v>126568</v>
      </c>
      <c r="E11" s="34">
        <v>131599</v>
      </c>
      <c r="F11" s="34">
        <v>141599</v>
      </c>
      <c r="G11" s="34">
        <v>151461</v>
      </c>
      <c r="H11" s="34">
        <v>150617</v>
      </c>
      <c r="I11" s="53">
        <v>135803</v>
      </c>
      <c r="J11" s="53">
        <v>132685</v>
      </c>
      <c r="K11" s="53"/>
    </row>
    <row r="12" spans="1:11" ht="12.75">
      <c r="A12" s="54" t="s">
        <v>132</v>
      </c>
      <c r="B12" s="34">
        <v>49090</v>
      </c>
      <c r="C12" s="34">
        <v>57271</v>
      </c>
      <c r="D12" s="34">
        <v>68306</v>
      </c>
      <c r="E12" s="34">
        <v>65873</v>
      </c>
      <c r="F12" s="34">
        <v>69905</v>
      </c>
      <c r="G12" s="34">
        <v>73584</v>
      </c>
      <c r="H12" s="34">
        <v>77732</v>
      </c>
      <c r="I12" s="53">
        <v>82450</v>
      </c>
      <c r="J12" s="53">
        <v>87544</v>
      </c>
      <c r="K12" s="53">
        <v>90419</v>
      </c>
    </row>
    <row r="13" spans="1:11" ht="12.75">
      <c r="A13" s="52" t="s">
        <v>133</v>
      </c>
      <c r="B13" s="34">
        <v>18206</v>
      </c>
      <c r="C13" s="34">
        <v>32281</v>
      </c>
      <c r="D13" s="34">
        <v>37726</v>
      </c>
      <c r="E13" s="34">
        <v>48517</v>
      </c>
      <c r="F13" s="34">
        <v>56018</v>
      </c>
      <c r="G13" s="34">
        <v>62636</v>
      </c>
      <c r="H13" s="34">
        <v>55759</v>
      </c>
      <c r="I13" s="34">
        <v>56361</v>
      </c>
      <c r="J13" s="34"/>
      <c r="K13" s="34"/>
    </row>
    <row r="14" spans="1:11" ht="12.75">
      <c r="A14" s="55" t="s">
        <v>120</v>
      </c>
      <c r="B14" s="34">
        <v>36386</v>
      </c>
      <c r="C14" s="34">
        <v>42138</v>
      </c>
      <c r="D14" s="34">
        <v>51038</v>
      </c>
      <c r="E14" s="34">
        <v>61211</v>
      </c>
      <c r="F14" s="34">
        <v>71673</v>
      </c>
      <c r="G14" s="34">
        <v>79638</v>
      </c>
      <c r="H14" s="34">
        <v>88979</v>
      </c>
      <c r="I14" s="34">
        <v>96409</v>
      </c>
      <c r="J14" s="34">
        <v>108217</v>
      </c>
      <c r="K14" s="34">
        <v>123127</v>
      </c>
    </row>
    <row r="15" spans="1:8" ht="12.75">
      <c r="A15" s="35"/>
      <c r="B15" s="56"/>
      <c r="C15" s="56"/>
      <c r="D15" s="56"/>
      <c r="E15" s="56"/>
      <c r="F15" s="56"/>
      <c r="G15" s="56"/>
      <c r="H15" s="56"/>
    </row>
    <row r="16" ht="12.75">
      <c r="A16" s="29" t="s">
        <v>134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1" sqref="A21"/>
    </sheetView>
  </sheetViews>
  <sheetFormatPr defaultColWidth="9.140625" defaultRowHeight="12.75"/>
  <cols>
    <col min="1" max="1" width="22.28125" style="1" customWidth="1"/>
    <col min="2" max="2" width="9.140625" style="1" customWidth="1"/>
    <col min="3" max="13" width="12.140625" style="1" customWidth="1"/>
    <col min="14" max="16384" width="9.140625" style="1" customWidth="1"/>
  </cols>
  <sheetData>
    <row r="1" ht="12.75">
      <c r="A1" s="4" t="s">
        <v>44</v>
      </c>
    </row>
    <row r="3" ht="12.75">
      <c r="A3" s="2" t="s">
        <v>135</v>
      </c>
    </row>
    <row r="5" spans="1:14" ht="12.75">
      <c r="A5" s="57" t="s">
        <v>136</v>
      </c>
      <c r="B5" s="57" t="s">
        <v>137</v>
      </c>
      <c r="C5" s="30" t="s">
        <v>82</v>
      </c>
      <c r="D5" s="30" t="s">
        <v>83</v>
      </c>
      <c r="E5" s="30" t="s">
        <v>84</v>
      </c>
      <c r="F5" s="30" t="s">
        <v>85</v>
      </c>
      <c r="G5" s="30" t="s">
        <v>86</v>
      </c>
      <c r="H5" s="30" t="s">
        <v>87</v>
      </c>
      <c r="I5" s="30" t="s">
        <v>88</v>
      </c>
      <c r="J5" s="30" t="s">
        <v>89</v>
      </c>
      <c r="K5" s="30" t="s">
        <v>90</v>
      </c>
      <c r="L5" s="30" t="s">
        <v>91</v>
      </c>
      <c r="M5" s="20"/>
      <c r="N5" s="12"/>
    </row>
    <row r="6" spans="1:14" ht="12.75">
      <c r="A6" s="58" t="s">
        <v>138</v>
      </c>
      <c r="B6" s="58" t="s">
        <v>139</v>
      </c>
      <c r="C6" s="59">
        <v>752055</v>
      </c>
      <c r="D6" s="59">
        <v>772020</v>
      </c>
      <c r="E6" s="59">
        <v>804130</v>
      </c>
      <c r="F6" s="59">
        <v>840195</v>
      </c>
      <c r="G6" s="59">
        <v>862545</v>
      </c>
      <c r="H6" s="59">
        <v>896855</v>
      </c>
      <c r="I6" s="59">
        <v>870795</v>
      </c>
      <c r="J6" s="36">
        <v>878100</v>
      </c>
      <c r="K6" s="59">
        <v>900785</v>
      </c>
      <c r="L6" s="18">
        <v>926145</v>
      </c>
      <c r="M6" s="18"/>
      <c r="N6" s="13"/>
    </row>
    <row r="7" spans="1:14" ht="12.75">
      <c r="A7" s="58" t="s">
        <v>140</v>
      </c>
      <c r="B7" s="58" t="s">
        <v>139</v>
      </c>
      <c r="C7" s="59">
        <v>400525</v>
      </c>
      <c r="D7" s="59">
        <v>404965</v>
      </c>
      <c r="E7" s="59">
        <v>416965</v>
      </c>
      <c r="F7" s="59">
        <v>442830</v>
      </c>
      <c r="G7" s="59">
        <v>453275</v>
      </c>
      <c r="H7" s="59">
        <v>462350</v>
      </c>
      <c r="I7" s="59">
        <v>453905</v>
      </c>
      <c r="J7" s="36">
        <v>448535</v>
      </c>
      <c r="K7" s="59">
        <v>427635</v>
      </c>
      <c r="L7" s="18">
        <v>440190</v>
      </c>
      <c r="M7" s="18"/>
      <c r="N7" s="13"/>
    </row>
    <row r="8" spans="1:14" ht="12.75">
      <c r="A8" s="58" t="s">
        <v>141</v>
      </c>
      <c r="B8" s="58" t="s">
        <v>139</v>
      </c>
      <c r="C8" s="59">
        <v>159260</v>
      </c>
      <c r="D8" s="59">
        <v>160670</v>
      </c>
      <c r="E8" s="59">
        <v>166640</v>
      </c>
      <c r="F8" s="59">
        <v>168560</v>
      </c>
      <c r="G8" s="59">
        <v>164480</v>
      </c>
      <c r="H8" s="59">
        <v>158065</v>
      </c>
      <c r="I8" s="59">
        <v>141670</v>
      </c>
      <c r="J8" s="36">
        <v>133505</v>
      </c>
      <c r="K8" s="59">
        <v>127185</v>
      </c>
      <c r="L8" s="18">
        <v>124965</v>
      </c>
      <c r="M8" s="18"/>
      <c r="N8" s="13"/>
    </row>
    <row r="9" spans="1:14" ht="12.75">
      <c r="A9" s="58" t="s">
        <v>142</v>
      </c>
      <c r="B9" s="58" t="s">
        <v>139</v>
      </c>
      <c r="C9" s="59">
        <v>218175</v>
      </c>
      <c r="D9" s="59">
        <v>209155</v>
      </c>
      <c r="E9" s="59">
        <v>211110</v>
      </c>
      <c r="F9" s="59">
        <v>210870</v>
      </c>
      <c r="G9" s="59">
        <v>200960</v>
      </c>
      <c r="H9" s="59">
        <v>191720</v>
      </c>
      <c r="I9" s="59">
        <v>162065</v>
      </c>
      <c r="J9" s="36">
        <v>147495</v>
      </c>
      <c r="K9" s="59">
        <v>136585</v>
      </c>
      <c r="L9" s="18">
        <v>131850</v>
      </c>
      <c r="M9" s="18"/>
      <c r="N9" s="13"/>
    </row>
    <row r="10" spans="1:14" ht="12.75">
      <c r="A10" s="58" t="s">
        <v>143</v>
      </c>
      <c r="B10" s="58" t="s">
        <v>139</v>
      </c>
      <c r="C10" s="59">
        <v>266335</v>
      </c>
      <c r="D10" s="59">
        <v>255365</v>
      </c>
      <c r="E10" s="59">
        <v>258345</v>
      </c>
      <c r="F10" s="59">
        <v>250135</v>
      </c>
      <c r="G10" s="59">
        <v>230460</v>
      </c>
      <c r="H10" s="59">
        <v>218435</v>
      </c>
      <c r="I10" s="59">
        <v>174900</v>
      </c>
      <c r="J10" s="36">
        <v>152170</v>
      </c>
      <c r="K10" s="59">
        <v>135490</v>
      </c>
      <c r="L10" s="18">
        <v>124590</v>
      </c>
      <c r="M10" s="18"/>
      <c r="N10" s="13"/>
    </row>
    <row r="11" spans="1:14" ht="12.75">
      <c r="A11" s="58" t="s">
        <v>144</v>
      </c>
      <c r="B11" s="60" t="s">
        <v>139</v>
      </c>
      <c r="C11" s="61">
        <v>5610</v>
      </c>
      <c r="D11" s="61">
        <v>2800</v>
      </c>
      <c r="E11" s="61">
        <v>2050</v>
      </c>
      <c r="F11" s="61">
        <v>2125</v>
      </c>
      <c r="G11" s="61">
        <v>865</v>
      </c>
      <c r="H11" s="61">
        <v>720</v>
      </c>
      <c r="I11" s="61">
        <v>505</v>
      </c>
      <c r="J11" s="62">
        <v>110</v>
      </c>
      <c r="K11" s="59">
        <v>210</v>
      </c>
      <c r="L11" s="18">
        <v>120</v>
      </c>
      <c r="M11" s="18"/>
      <c r="N11" s="13"/>
    </row>
    <row r="12" spans="1:14" ht="12.75">
      <c r="A12" s="63" t="s">
        <v>138</v>
      </c>
      <c r="B12" s="58" t="s">
        <v>145</v>
      </c>
      <c r="C12" s="64">
        <v>2355</v>
      </c>
      <c r="D12" s="64">
        <v>2995</v>
      </c>
      <c r="E12" s="64">
        <v>3215</v>
      </c>
      <c r="F12" s="64">
        <v>3240</v>
      </c>
      <c r="G12" s="64">
        <v>3385</v>
      </c>
      <c r="H12" s="64">
        <v>2955</v>
      </c>
      <c r="I12" s="64">
        <v>2645</v>
      </c>
      <c r="J12" s="36">
        <v>2480</v>
      </c>
      <c r="K12" s="64">
        <v>2685</v>
      </c>
      <c r="L12" s="65">
        <v>2465</v>
      </c>
      <c r="M12" s="18"/>
      <c r="N12" s="13"/>
    </row>
    <row r="13" spans="1:14" ht="12.75">
      <c r="A13" s="20" t="s">
        <v>140</v>
      </c>
      <c r="B13" s="58" t="s">
        <v>145</v>
      </c>
      <c r="C13" s="59">
        <v>133170</v>
      </c>
      <c r="D13" s="59">
        <v>134850</v>
      </c>
      <c r="E13" s="59">
        <v>148590</v>
      </c>
      <c r="F13" s="59">
        <v>169170</v>
      </c>
      <c r="G13" s="59">
        <v>175515</v>
      </c>
      <c r="H13" s="59">
        <v>176085</v>
      </c>
      <c r="I13" s="59">
        <v>170970</v>
      </c>
      <c r="J13" s="36">
        <v>173660</v>
      </c>
      <c r="K13" s="59">
        <v>177080</v>
      </c>
      <c r="L13" s="18">
        <v>175645</v>
      </c>
      <c r="M13" s="18"/>
      <c r="N13" s="13"/>
    </row>
    <row r="14" spans="1:14" ht="12.75">
      <c r="A14" s="58" t="s">
        <v>141</v>
      </c>
      <c r="B14" s="58" t="s">
        <v>145</v>
      </c>
      <c r="C14" s="59">
        <v>126020</v>
      </c>
      <c r="D14" s="59">
        <v>128600</v>
      </c>
      <c r="E14" s="59">
        <v>136680</v>
      </c>
      <c r="F14" s="59">
        <v>147410</v>
      </c>
      <c r="G14" s="59">
        <v>151105</v>
      </c>
      <c r="H14" s="59">
        <v>143155</v>
      </c>
      <c r="I14" s="59">
        <v>132635</v>
      </c>
      <c r="J14" s="36">
        <v>132480</v>
      </c>
      <c r="K14" s="59">
        <v>133215</v>
      </c>
      <c r="L14" s="18">
        <v>133390</v>
      </c>
      <c r="M14" s="18"/>
      <c r="N14" s="13"/>
    </row>
    <row r="15" spans="1:14" ht="12.75">
      <c r="A15" s="58" t="s">
        <v>142</v>
      </c>
      <c r="B15" s="58" t="s">
        <v>145</v>
      </c>
      <c r="C15" s="59">
        <v>127285</v>
      </c>
      <c r="D15" s="59">
        <v>125685</v>
      </c>
      <c r="E15" s="59">
        <v>133340</v>
      </c>
      <c r="F15" s="59">
        <v>140855</v>
      </c>
      <c r="G15" s="59">
        <v>141855</v>
      </c>
      <c r="H15" s="59">
        <v>135465</v>
      </c>
      <c r="I15" s="59">
        <v>126825</v>
      </c>
      <c r="J15" s="36">
        <v>127600</v>
      </c>
      <c r="K15" s="59">
        <v>125355</v>
      </c>
      <c r="L15" s="18">
        <v>123965</v>
      </c>
      <c r="M15" s="18"/>
      <c r="N15" s="13"/>
    </row>
    <row r="16" spans="1:14" ht="12.75">
      <c r="A16" s="58" t="s">
        <v>143</v>
      </c>
      <c r="B16" s="58" t="s">
        <v>145</v>
      </c>
      <c r="C16" s="59">
        <v>112850</v>
      </c>
      <c r="D16" s="59">
        <v>107985</v>
      </c>
      <c r="E16" s="59">
        <v>114150</v>
      </c>
      <c r="F16" s="59">
        <v>117470</v>
      </c>
      <c r="G16" s="59">
        <v>116490</v>
      </c>
      <c r="H16" s="59">
        <v>110695</v>
      </c>
      <c r="I16" s="59">
        <v>103260</v>
      </c>
      <c r="J16" s="36">
        <v>103115</v>
      </c>
      <c r="K16" s="59">
        <v>99735</v>
      </c>
      <c r="L16" s="18">
        <v>97400</v>
      </c>
      <c r="M16" s="18"/>
      <c r="N16" s="13"/>
    </row>
    <row r="17" spans="1:14" ht="12.75">
      <c r="A17" s="66" t="s">
        <v>144</v>
      </c>
      <c r="B17" s="58" t="s">
        <v>145</v>
      </c>
      <c r="C17" s="59">
        <v>1065</v>
      </c>
      <c r="D17" s="59">
        <v>1020</v>
      </c>
      <c r="E17" s="59">
        <v>840</v>
      </c>
      <c r="F17" s="59">
        <v>560</v>
      </c>
      <c r="G17" s="59">
        <v>370</v>
      </c>
      <c r="H17" s="59">
        <v>155</v>
      </c>
      <c r="I17" s="59">
        <v>110</v>
      </c>
      <c r="J17" s="36">
        <v>100</v>
      </c>
      <c r="K17" s="59">
        <v>115</v>
      </c>
      <c r="L17" s="18">
        <v>105</v>
      </c>
      <c r="M17" s="18"/>
      <c r="N17" s="13"/>
    </row>
    <row r="18" spans="1:14" ht="12.75">
      <c r="A18" s="67"/>
      <c r="B18" s="67"/>
      <c r="C18" s="59"/>
      <c r="D18" s="59"/>
      <c r="E18" s="59"/>
      <c r="F18" s="59"/>
      <c r="G18" s="59"/>
      <c r="H18" s="59"/>
      <c r="I18" s="59"/>
      <c r="J18" s="36"/>
      <c r="K18" s="59"/>
      <c r="L18" s="18"/>
      <c r="M18" s="18"/>
      <c r="N18" s="13"/>
    </row>
    <row r="19" ht="12.75">
      <c r="A19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1" customWidth="1"/>
    <col min="2" max="12" width="8.7109375" style="1" customWidth="1"/>
    <col min="13" max="13" width="14.00390625" style="1" customWidth="1"/>
    <col min="14" max="16384" width="9.140625" style="1" customWidth="1"/>
  </cols>
  <sheetData>
    <row r="1" ht="12.75">
      <c r="A1" s="4" t="s">
        <v>44</v>
      </c>
    </row>
    <row r="2" ht="12.75">
      <c r="A2" s="4"/>
    </row>
    <row r="3" ht="12.75">
      <c r="A3" s="2" t="s">
        <v>146</v>
      </c>
    </row>
    <row r="5" spans="1:12" ht="12.75">
      <c r="A5" s="35"/>
      <c r="B5" s="68">
        <v>2006</v>
      </c>
      <c r="C5" s="68">
        <v>2007</v>
      </c>
      <c r="D5" s="68">
        <v>2008</v>
      </c>
      <c r="E5" s="68">
        <v>2009</v>
      </c>
      <c r="F5" s="68">
        <v>2010</v>
      </c>
      <c r="G5" s="68">
        <v>2011</v>
      </c>
      <c r="H5" s="68">
        <v>2012</v>
      </c>
      <c r="I5" s="68">
        <v>2013</v>
      </c>
      <c r="J5" s="68">
        <v>2014</v>
      </c>
      <c r="K5" s="68">
        <v>2015</v>
      </c>
      <c r="L5" s="68">
        <v>2016</v>
      </c>
    </row>
    <row r="6" spans="1:13" ht="12.75">
      <c r="A6" s="9" t="s">
        <v>147</v>
      </c>
      <c r="B6" s="28">
        <v>16675</v>
      </c>
      <c r="C6" s="28">
        <v>16830</v>
      </c>
      <c r="D6" s="28">
        <v>18340</v>
      </c>
      <c r="E6" s="28">
        <v>19805</v>
      </c>
      <c r="F6" s="28">
        <v>20585</v>
      </c>
      <c r="G6" s="28">
        <v>21040</v>
      </c>
      <c r="H6" s="28">
        <v>21070</v>
      </c>
      <c r="I6" s="28">
        <v>22145</v>
      </c>
      <c r="J6" s="28">
        <v>24060</v>
      </c>
      <c r="K6" s="28">
        <v>25100</v>
      </c>
      <c r="L6" s="28">
        <v>25435</v>
      </c>
      <c r="M6" s="13"/>
    </row>
    <row r="7" spans="1:12" ht="12.75">
      <c r="A7" s="9" t="s">
        <v>148</v>
      </c>
      <c r="B7" s="26">
        <v>0.08586287685692953</v>
      </c>
      <c r="C7" s="26">
        <v>0.08646954555963728</v>
      </c>
      <c r="D7" s="26">
        <v>0.088504970562687</v>
      </c>
      <c r="E7" s="26">
        <v>0.09243442546438906</v>
      </c>
      <c r="F7" s="26">
        <v>0.09659104239495109</v>
      </c>
      <c r="G7" s="26">
        <v>0.09666896393291982</v>
      </c>
      <c r="H7" s="26">
        <v>0.09933525057753052</v>
      </c>
      <c r="I7" s="26">
        <v>0.1009734856256982</v>
      </c>
      <c r="J7" s="26">
        <v>0.10714762859051437</v>
      </c>
      <c r="K7" s="26">
        <v>0.10664513936097893</v>
      </c>
      <c r="L7" s="26">
        <v>0.10644931782037333</v>
      </c>
    </row>
    <row r="9" ht="12.75">
      <c r="A9" s="29" t="s">
        <v>73</v>
      </c>
    </row>
    <row r="10" ht="12.75">
      <c r="A10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22" sqref="B22"/>
    </sheetView>
  </sheetViews>
  <sheetFormatPr defaultColWidth="9.140625" defaultRowHeight="12.75"/>
  <cols>
    <col min="1" max="1" width="58.5742187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149</v>
      </c>
    </row>
    <row r="5" spans="1:10" ht="12.75">
      <c r="A5" s="9"/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</row>
    <row r="6" spans="1:10" ht="12.75">
      <c r="A6" s="57" t="s">
        <v>150</v>
      </c>
      <c r="B6" s="69">
        <v>0.08503466259619666</v>
      </c>
      <c r="C6" s="69">
        <v>0.08785824345146379</v>
      </c>
      <c r="D6" s="69">
        <v>0.08026682102593787</v>
      </c>
      <c r="E6" s="69">
        <v>0.08404624876860062</v>
      </c>
      <c r="F6" s="69">
        <v>0.072646631490403</v>
      </c>
      <c r="G6" s="69">
        <v>0.06679225098258099</v>
      </c>
      <c r="H6" s="69">
        <v>0.0703588105780165</v>
      </c>
      <c r="I6" s="26">
        <v>0.07447659687958394</v>
      </c>
      <c r="J6" s="26">
        <v>0.08071887990403905</v>
      </c>
    </row>
    <row r="7" spans="1:10" ht="12.75">
      <c r="A7" s="9" t="s">
        <v>151</v>
      </c>
      <c r="B7" s="26">
        <v>0.07400000000000001</v>
      </c>
      <c r="C7" s="26">
        <v>0.07200000000000001</v>
      </c>
      <c r="D7" s="26">
        <v>0.065</v>
      </c>
      <c r="E7" s="26">
        <v>0.07200000000000001</v>
      </c>
      <c r="F7" s="26">
        <v>0.063</v>
      </c>
      <c r="G7" s="26">
        <v>0.057</v>
      </c>
      <c r="H7" s="26">
        <v>0.057</v>
      </c>
      <c r="I7" s="26">
        <v>0.06</v>
      </c>
      <c r="J7" s="26">
        <v>0.062000000000000006</v>
      </c>
    </row>
    <row r="8" spans="1:10" ht="12.75">
      <c r="A8" s="9" t="s">
        <v>152</v>
      </c>
      <c r="B8" s="26">
        <v>0.18600000000000005</v>
      </c>
      <c r="C8" s="26">
        <v>0.183</v>
      </c>
      <c r="D8" s="26">
        <v>0.17600000000000005</v>
      </c>
      <c r="E8" s="26">
        <v>0.18600000000000005</v>
      </c>
      <c r="F8" s="26">
        <v>0.162</v>
      </c>
      <c r="G8" s="26">
        <v>0.14</v>
      </c>
      <c r="H8" s="26">
        <v>0.14700000000000002</v>
      </c>
      <c r="I8" s="26">
        <v>0.156</v>
      </c>
      <c r="J8" s="26">
        <v>0.14900000000000002</v>
      </c>
    </row>
    <row r="9" spans="1:10" ht="12.75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2.75">
      <c r="A10" s="12" t="s">
        <v>69</v>
      </c>
      <c r="B10" s="13"/>
      <c r="C10" s="13"/>
      <c r="D10" s="13"/>
      <c r="E10" s="13"/>
      <c r="F10" s="13"/>
      <c r="G10" s="13"/>
      <c r="H10" s="13"/>
      <c r="I10" s="13"/>
      <c r="J10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16" sqref="I16"/>
    </sheetView>
  </sheetViews>
  <sheetFormatPr defaultColWidth="9.140625" defaultRowHeight="12.75"/>
  <cols>
    <col min="1" max="1" width="42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153</v>
      </c>
    </row>
    <row r="5" spans="1:5" ht="12.75">
      <c r="A5" s="70" t="s">
        <v>154</v>
      </c>
      <c r="B5" s="71" t="s">
        <v>155</v>
      </c>
      <c r="C5" s="71" t="s">
        <v>156</v>
      </c>
      <c r="D5" s="71" t="s">
        <v>157</v>
      </c>
      <c r="E5" s="71" t="s">
        <v>158</v>
      </c>
    </row>
    <row r="6" spans="1:7" ht="12.75">
      <c r="A6" s="9" t="s">
        <v>159</v>
      </c>
      <c r="B6" s="26">
        <v>0.11347609454112205</v>
      </c>
      <c r="C6" s="26">
        <v>0.056605623092669255</v>
      </c>
      <c r="D6" s="26">
        <v>0.6488343609098277</v>
      </c>
      <c r="E6" s="26">
        <v>0.18108392145638103</v>
      </c>
      <c r="G6" s="39"/>
    </row>
    <row r="7" spans="1:7" ht="12.75">
      <c r="A7" s="9" t="s">
        <v>160</v>
      </c>
      <c r="B7" s="26">
        <v>0.12436255050380013</v>
      </c>
      <c r="C7" s="26">
        <v>0.04714276114928756</v>
      </c>
      <c r="D7" s="26">
        <v>0.7015183659334923</v>
      </c>
      <c r="E7" s="26">
        <v>0.12697632241342013</v>
      </c>
      <c r="G7" s="39"/>
    </row>
    <row r="8" spans="1:7" ht="12.75">
      <c r="A8" s="9" t="s">
        <v>161</v>
      </c>
      <c r="B8" s="26">
        <v>0.23740998161154162</v>
      </c>
      <c r="C8" s="26">
        <v>0.13286207846282216</v>
      </c>
      <c r="D8" s="26">
        <v>0.4495157841016793</v>
      </c>
      <c r="E8" s="26">
        <v>0.18021215582395705</v>
      </c>
      <c r="G8" s="39"/>
    </row>
    <row r="9" spans="1:7" ht="12.75">
      <c r="A9" s="9" t="s">
        <v>162</v>
      </c>
      <c r="B9" s="26">
        <v>0.32041295218794175</v>
      </c>
      <c r="C9" s="26">
        <v>0.05189181872721903</v>
      </c>
      <c r="D9" s="26">
        <v>0.5303641144242742</v>
      </c>
      <c r="E9" s="26">
        <v>0.09733111466056515</v>
      </c>
      <c r="G9" s="39"/>
    </row>
    <row r="10" spans="1:7" ht="12.75">
      <c r="A10" s="9" t="s">
        <v>163</v>
      </c>
      <c r="B10" s="26">
        <v>0.3204642967870865</v>
      </c>
      <c r="C10" s="26">
        <v>0.08318767568756923</v>
      </c>
      <c r="D10" s="26">
        <v>0.4731368344422166</v>
      </c>
      <c r="E10" s="26">
        <v>0.12321119308312785</v>
      </c>
      <c r="G10" s="39"/>
    </row>
    <row r="11" spans="1:7" ht="12.75">
      <c r="A11" s="9" t="s">
        <v>164</v>
      </c>
      <c r="B11" s="26">
        <v>0.3420860764288129</v>
      </c>
      <c r="C11" s="26">
        <v>0.15461714566384557</v>
      </c>
      <c r="D11" s="26">
        <v>0.3568619555697684</v>
      </c>
      <c r="E11" s="26">
        <v>0.14643482233757302</v>
      </c>
      <c r="G11" s="39"/>
    </row>
    <row r="12" spans="1:7" ht="12.75">
      <c r="A12" s="9" t="s">
        <v>165</v>
      </c>
      <c r="B12" s="26">
        <v>0.4433603272506789</v>
      </c>
      <c r="C12" s="26">
        <v>0.09273337630635368</v>
      </c>
      <c r="D12" s="26">
        <v>0.36923544041000317</v>
      </c>
      <c r="E12" s="26">
        <v>0.09467085603296432</v>
      </c>
      <c r="G12" s="39"/>
    </row>
    <row r="13" spans="1:7" ht="12.75">
      <c r="A13" s="9" t="s">
        <v>166</v>
      </c>
      <c r="B13" s="26">
        <v>0.38926205113855333</v>
      </c>
      <c r="C13" s="26">
        <v>0.18169160082841634</v>
      </c>
      <c r="D13" s="26">
        <v>0.3008966472460229</v>
      </c>
      <c r="E13" s="26">
        <v>0.12814970078700752</v>
      </c>
      <c r="G13" s="39"/>
    </row>
    <row r="14" spans="1:7" ht="12.75">
      <c r="A14" s="9" t="s">
        <v>167</v>
      </c>
      <c r="B14" s="26">
        <v>0.44978954405539123</v>
      </c>
      <c r="C14" s="26">
        <v>0.14515557838064108</v>
      </c>
      <c r="D14" s="26">
        <v>0.3389756458498635</v>
      </c>
      <c r="E14" s="26">
        <v>0.06607923171410435</v>
      </c>
      <c r="G14" s="39"/>
    </row>
    <row r="15" spans="1:7" ht="12.75">
      <c r="A15" s="9" t="s">
        <v>168</v>
      </c>
      <c r="B15" s="26">
        <v>0.49419196309064134</v>
      </c>
      <c r="C15" s="26">
        <v>0.12310865543079758</v>
      </c>
      <c r="D15" s="26">
        <v>0.2843781738157041</v>
      </c>
      <c r="E15" s="26">
        <v>0.09832120766285686</v>
      </c>
      <c r="G15" s="39"/>
    </row>
    <row r="16" spans="1:7" ht="12.75">
      <c r="A16" s="9" t="s">
        <v>169</v>
      </c>
      <c r="B16" s="26">
        <v>0.51198181336646</v>
      </c>
      <c r="C16" s="26">
        <v>0.1061808048854225</v>
      </c>
      <c r="D16" s="26">
        <v>0.3238446479607443</v>
      </c>
      <c r="E16" s="26">
        <v>0.05799273378737331</v>
      </c>
      <c r="G16" s="39"/>
    </row>
    <row r="17" spans="1:7" ht="12.75">
      <c r="A17" s="9" t="s">
        <v>170</v>
      </c>
      <c r="B17" s="26">
        <v>0.5153814052397164</v>
      </c>
      <c r="C17" s="26">
        <v>0.10517012838072927</v>
      </c>
      <c r="D17" s="26">
        <v>0.30437154621359375</v>
      </c>
      <c r="E17" s="26">
        <v>0.07507692016596042</v>
      </c>
      <c r="G17" s="39"/>
    </row>
    <row r="18" spans="1:7" ht="12.75">
      <c r="A18" s="9" t="s">
        <v>171</v>
      </c>
      <c r="B18" s="26">
        <v>0.5941396453680521</v>
      </c>
      <c r="C18" s="26">
        <v>0.026560526380473206</v>
      </c>
      <c r="D18" s="26">
        <v>0.3630246449707176</v>
      </c>
      <c r="E18" s="26">
        <v>0.016275183280757166</v>
      </c>
      <c r="G18" s="39"/>
    </row>
    <row r="19" spans="1:7" ht="12.75">
      <c r="A19" s="9" t="s">
        <v>172</v>
      </c>
      <c r="B19" s="26">
        <v>0.4861555471715904</v>
      </c>
      <c r="C19" s="26">
        <v>0.14526239375416752</v>
      </c>
      <c r="D19" s="26">
        <v>0.2851300909030265</v>
      </c>
      <c r="E19" s="26">
        <v>0.08345196817121585</v>
      </c>
      <c r="G19" s="39"/>
    </row>
    <row r="20" spans="1:7" ht="12.75">
      <c r="A20" s="9" t="s">
        <v>173</v>
      </c>
      <c r="B20" s="26">
        <v>0.556501300197589</v>
      </c>
      <c r="C20" s="26">
        <v>0.08308267899265032</v>
      </c>
      <c r="D20" s="26">
        <v>0.3144205810750295</v>
      </c>
      <c r="E20" s="26">
        <v>0.04599543973473107</v>
      </c>
      <c r="G20" s="39"/>
    </row>
    <row r="21" spans="1:7" ht="12.75">
      <c r="A21" s="9" t="s">
        <v>174</v>
      </c>
      <c r="B21" s="26">
        <v>0.6105325907281411</v>
      </c>
      <c r="C21" s="26">
        <v>0.09171519402077025</v>
      </c>
      <c r="D21" s="26">
        <v>0.25428411515350224</v>
      </c>
      <c r="E21" s="26">
        <v>0.04346810009758631</v>
      </c>
      <c r="G21" s="39"/>
    </row>
    <row r="22" spans="1:7" ht="12.75">
      <c r="A22" s="9" t="s">
        <v>175</v>
      </c>
      <c r="B22" s="26">
        <v>0.42916407606234197</v>
      </c>
      <c r="C22" s="26">
        <v>0.3344508560411398</v>
      </c>
      <c r="D22" s="26">
        <v>0.08699818843979537</v>
      </c>
      <c r="E22" s="26">
        <v>0.14938687945672297</v>
      </c>
      <c r="G22" s="39"/>
    </row>
    <row r="23" spans="1:7" ht="12.75">
      <c r="A23" s="9" t="s">
        <v>176</v>
      </c>
      <c r="B23" s="26">
        <v>0.6102296518752787</v>
      </c>
      <c r="C23" s="26">
        <v>0.15811341146871485</v>
      </c>
      <c r="D23" s="26">
        <v>0.16551353490253748</v>
      </c>
      <c r="E23" s="26">
        <v>0.06614340175346899</v>
      </c>
      <c r="G23" s="39"/>
    </row>
    <row r="24" spans="1:7" ht="12.75">
      <c r="A24" s="9" t="s">
        <v>177</v>
      </c>
      <c r="B24" s="26">
        <v>0.6162820519525294</v>
      </c>
      <c r="C24" s="26">
        <v>0.17699599658038107</v>
      </c>
      <c r="D24" s="26">
        <v>0.14614255860636022</v>
      </c>
      <c r="E24" s="26">
        <v>0.06057939286072941</v>
      </c>
      <c r="G24" s="39"/>
    </row>
    <row r="26" ht="12.75">
      <c r="A26" s="12" t="s">
        <v>178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I13" sqref="I13"/>
    </sheetView>
  </sheetViews>
  <sheetFormatPr defaultColWidth="9.140625" defaultRowHeight="12.75"/>
  <cols>
    <col min="1" max="1" width="38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179</v>
      </c>
    </row>
    <row r="5" spans="1:5" ht="12.75">
      <c r="A5" s="70" t="s">
        <v>180</v>
      </c>
      <c r="B5" s="71" t="s">
        <v>181</v>
      </c>
      <c r="C5" s="71" t="s">
        <v>182</v>
      </c>
      <c r="D5" s="71" t="s">
        <v>183</v>
      </c>
      <c r="E5" s="71" t="s">
        <v>184</v>
      </c>
    </row>
    <row r="6" spans="1:8" ht="12.75">
      <c r="A6" s="9" t="s">
        <v>166</v>
      </c>
      <c r="B6" s="26">
        <v>0.47837726851189605</v>
      </c>
      <c r="C6" s="26">
        <v>0.18047483924193405</v>
      </c>
      <c r="D6" s="26">
        <v>0.2548953728067986</v>
      </c>
      <c r="E6" s="26">
        <v>0.08625251943937136</v>
      </c>
      <c r="G6" s="39"/>
      <c r="H6" s="39"/>
    </row>
    <row r="7" spans="1:8" ht="12.75">
      <c r="A7" s="9" t="s">
        <v>168</v>
      </c>
      <c r="B7" s="26">
        <v>0.5534339945017681</v>
      </c>
      <c r="C7" s="26">
        <v>0.11232227406909777</v>
      </c>
      <c r="D7" s="26">
        <v>0.2845025216718232</v>
      </c>
      <c r="E7" s="26">
        <v>0.049741209757310896</v>
      </c>
      <c r="G7" s="39"/>
      <c r="H7" s="39"/>
    </row>
    <row r="8" spans="1:8" ht="12.75">
      <c r="A8" s="9" t="s">
        <v>164</v>
      </c>
      <c r="B8" s="26">
        <v>0.5595742410156537</v>
      </c>
      <c r="C8" s="26">
        <v>0.12767939573872186</v>
      </c>
      <c r="D8" s="26">
        <v>0.26414776597363426</v>
      </c>
      <c r="E8" s="26">
        <v>0.0485985972719903</v>
      </c>
      <c r="G8" s="39"/>
      <c r="H8" s="39"/>
    </row>
    <row r="9" spans="1:8" ht="12.75">
      <c r="A9" s="9" t="s">
        <v>160</v>
      </c>
      <c r="B9" s="26">
        <v>0.6556734310383675</v>
      </c>
      <c r="C9" s="26">
        <v>0.06971841077339648</v>
      </c>
      <c r="D9" s="26">
        <v>0.24542609251383748</v>
      </c>
      <c r="E9" s="26">
        <v>0.0291820656743986</v>
      </c>
      <c r="G9" s="39"/>
      <c r="H9" s="39"/>
    </row>
    <row r="10" spans="1:8" ht="12.75">
      <c r="A10" s="9" t="s">
        <v>159</v>
      </c>
      <c r="B10" s="26">
        <v>0.6452802919204249</v>
      </c>
      <c r="C10" s="26">
        <v>0.1027592488740108</v>
      </c>
      <c r="D10" s="26">
        <v>0.21735451358190705</v>
      </c>
      <c r="E10" s="26">
        <v>0.034605945623657305</v>
      </c>
      <c r="G10" s="39"/>
      <c r="H10" s="39"/>
    </row>
    <row r="11" spans="1:8" ht="12.75">
      <c r="A11" s="9" t="s">
        <v>172</v>
      </c>
      <c r="B11" s="26">
        <v>0.6171102554511626</v>
      </c>
      <c r="C11" s="26">
        <v>0.13264546178243042</v>
      </c>
      <c r="D11" s="26">
        <v>0.2116385372349621</v>
      </c>
      <c r="E11" s="26">
        <v>0.03860574553144493</v>
      </c>
      <c r="G11" s="39"/>
      <c r="H11" s="39"/>
    </row>
    <row r="12" spans="1:8" ht="12.75">
      <c r="A12" s="9" t="s">
        <v>177</v>
      </c>
      <c r="B12" s="26">
        <v>0.5838633749604673</v>
      </c>
      <c r="C12" s="26">
        <v>0.17001821480482682</v>
      </c>
      <c r="D12" s="26">
        <v>0.1996622210161001</v>
      </c>
      <c r="E12" s="26">
        <v>0.046456189218606045</v>
      </c>
      <c r="G12" s="39"/>
      <c r="H12" s="39"/>
    </row>
    <row r="13" spans="1:8" ht="12.75">
      <c r="A13" s="9" t="s">
        <v>162</v>
      </c>
      <c r="B13" s="26">
        <v>0.703948519834159</v>
      </c>
      <c r="C13" s="26">
        <v>0.06575843095486332</v>
      </c>
      <c r="D13" s="26">
        <v>0.2132385631735857</v>
      </c>
      <c r="E13" s="26">
        <v>0.017054486037391934</v>
      </c>
      <c r="G13" s="39"/>
      <c r="H13" s="39"/>
    </row>
    <row r="14" spans="1:8" ht="12.75">
      <c r="A14" s="9" t="s">
        <v>161</v>
      </c>
      <c r="B14" s="26">
        <v>0.5758042422504362</v>
      </c>
      <c r="C14" s="26">
        <v>0.20909276269003355</v>
      </c>
      <c r="D14" s="26">
        <v>0.16248597179605756</v>
      </c>
      <c r="E14" s="26">
        <v>0.05261702326347271</v>
      </c>
      <c r="G14" s="39"/>
      <c r="H14" s="39"/>
    </row>
    <row r="15" spans="1:8" ht="12.75">
      <c r="A15" s="9" t="s">
        <v>169</v>
      </c>
      <c r="B15" s="26">
        <v>0.6869345117145529</v>
      </c>
      <c r="C15" s="26">
        <v>0.11227422199141057</v>
      </c>
      <c r="D15" s="26">
        <v>0.17838520449411796</v>
      </c>
      <c r="E15" s="26">
        <v>0.022406061799918556</v>
      </c>
      <c r="G15" s="39"/>
      <c r="H15" s="39"/>
    </row>
    <row r="16" spans="1:8" ht="12.75">
      <c r="A16" s="9" t="s">
        <v>167</v>
      </c>
      <c r="B16" s="26">
        <v>0.69912146917242</v>
      </c>
      <c r="C16" s="26">
        <v>0.1070808700950031</v>
      </c>
      <c r="D16" s="26">
        <v>0.1756097560975603</v>
      </c>
      <c r="E16" s="26">
        <v>0.018187904635016672</v>
      </c>
      <c r="G16" s="39"/>
      <c r="H16" s="39"/>
    </row>
    <row r="17" spans="1:8" ht="12.75">
      <c r="A17" s="9" t="s">
        <v>175</v>
      </c>
      <c r="B17" s="26">
        <v>0.4587303260549132</v>
      </c>
      <c r="C17" s="26">
        <v>0.3891649636088353</v>
      </c>
      <c r="D17" s="26">
        <v>0.08820047613193494</v>
      </c>
      <c r="E17" s="26">
        <v>0.06390423420431685</v>
      </c>
      <c r="G17" s="39"/>
      <c r="H17" s="39"/>
    </row>
    <row r="18" spans="1:8" ht="12.75">
      <c r="A18" s="9" t="s">
        <v>173</v>
      </c>
      <c r="B18" s="26">
        <v>0.780129573908599</v>
      </c>
      <c r="C18" s="26">
        <v>0.07473089512880028</v>
      </c>
      <c r="D18" s="26">
        <v>0.13574018090302173</v>
      </c>
      <c r="E18" s="26">
        <v>0.009399350059578935</v>
      </c>
      <c r="G18" s="39"/>
      <c r="H18" s="39"/>
    </row>
    <row r="19" spans="1:8" ht="12.75">
      <c r="A19" s="9" t="s">
        <v>163</v>
      </c>
      <c r="B19" s="26">
        <v>0.7369011336960071</v>
      </c>
      <c r="C19" s="26">
        <v>0.12465792452472285</v>
      </c>
      <c r="D19" s="26">
        <v>0.12074879851507789</v>
      </c>
      <c r="E19" s="26">
        <v>0.01769214326419225</v>
      </c>
      <c r="G19" s="39"/>
      <c r="H19" s="39"/>
    </row>
    <row r="20" spans="1:8" ht="12.75">
      <c r="A20" s="9" t="s">
        <v>174</v>
      </c>
      <c r="B20" s="26">
        <v>0.7834098478140772</v>
      </c>
      <c r="C20" s="26">
        <v>0.0784675183517281</v>
      </c>
      <c r="D20" s="26">
        <v>0.12717612182315496</v>
      </c>
      <c r="E20" s="26">
        <v>0.010946512011039806</v>
      </c>
      <c r="G20" s="39"/>
      <c r="H20" s="39"/>
    </row>
    <row r="21" spans="1:8" ht="12.75">
      <c r="A21" s="9" t="s">
        <v>165</v>
      </c>
      <c r="B21" s="26">
        <v>0.7666919739426049</v>
      </c>
      <c r="C21" s="26">
        <v>0.12883317370298994</v>
      </c>
      <c r="D21" s="26">
        <v>0.09147101813163881</v>
      </c>
      <c r="E21" s="26">
        <v>0.013003834222766549</v>
      </c>
      <c r="G21" s="39"/>
      <c r="H21" s="39"/>
    </row>
    <row r="22" spans="1:8" ht="12.75">
      <c r="A22" s="9" t="s">
        <v>171</v>
      </c>
      <c r="B22" s="26">
        <v>0.863466465696313</v>
      </c>
      <c r="C22" s="26">
        <v>0.03891526391529012</v>
      </c>
      <c r="D22" s="26">
        <v>0.09328852086309479</v>
      </c>
      <c r="E22" s="26">
        <v>0.004329749525302002</v>
      </c>
      <c r="G22" s="39"/>
      <c r="H22" s="39"/>
    </row>
    <row r="23" spans="1:8" ht="12.75">
      <c r="A23" s="9" t="s">
        <v>170</v>
      </c>
      <c r="B23" s="26">
        <v>0.8316260286035283</v>
      </c>
      <c r="C23" s="26">
        <v>0.11381350013664109</v>
      </c>
      <c r="D23" s="26">
        <v>0.04316399963562387</v>
      </c>
      <c r="E23" s="26">
        <v>0.01139647162420673</v>
      </c>
      <c r="G23" s="39"/>
      <c r="H23" s="39"/>
    </row>
    <row r="24" spans="1:8" ht="12.75">
      <c r="A24" s="9" t="s">
        <v>176</v>
      </c>
      <c r="B24" s="26">
        <v>0.7374258405632621</v>
      </c>
      <c r="C24" s="26">
        <v>0.21428737913513377</v>
      </c>
      <c r="D24" s="26">
        <v>0.03800979290041613</v>
      </c>
      <c r="E24" s="26">
        <v>0.010276987401187983</v>
      </c>
      <c r="G24" s="39"/>
      <c r="H24" s="39"/>
    </row>
    <row r="26" ht="12.75">
      <c r="A26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20" sqref="C20"/>
    </sheetView>
  </sheetViews>
  <sheetFormatPr defaultColWidth="9.140625" defaultRowHeight="12.75"/>
  <cols>
    <col min="1" max="1" width="23.57421875" style="1" customWidth="1"/>
    <col min="2" max="6" width="15.14062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45</v>
      </c>
    </row>
    <row r="5" spans="1:6" s="8" customFormat="1" ht="12.75">
      <c r="A5" s="6" t="s">
        <v>46</v>
      </c>
      <c r="B5" s="7" t="s">
        <v>47</v>
      </c>
      <c r="C5" s="7" t="s">
        <v>48</v>
      </c>
      <c r="D5" s="7" t="s">
        <v>49</v>
      </c>
      <c r="E5" s="7" t="s">
        <v>50</v>
      </c>
      <c r="F5" s="7" t="s">
        <v>51</v>
      </c>
    </row>
    <row r="6" spans="1:7" ht="12.75">
      <c r="A6" s="9" t="s">
        <v>52</v>
      </c>
      <c r="B6" s="10">
        <v>1388855</v>
      </c>
      <c r="C6" s="10">
        <v>46565</v>
      </c>
      <c r="D6" s="10">
        <v>84700</v>
      </c>
      <c r="E6" s="10">
        <v>220420</v>
      </c>
      <c r="F6" s="10">
        <v>1740540</v>
      </c>
      <c r="G6" s="11"/>
    </row>
    <row r="7" spans="1:7" ht="12.75">
      <c r="A7" s="9" t="s">
        <v>53</v>
      </c>
      <c r="B7" s="10">
        <v>175045</v>
      </c>
      <c r="C7" s="10">
        <v>137390</v>
      </c>
      <c r="D7" s="10">
        <v>28475</v>
      </c>
      <c r="E7" s="10">
        <v>199375</v>
      </c>
      <c r="F7" s="10">
        <v>540285</v>
      </c>
      <c r="G7" s="11"/>
    </row>
    <row r="8" spans="1:7" ht="12.75">
      <c r="A8" s="9" t="s">
        <v>51</v>
      </c>
      <c r="B8" s="10">
        <v>1563900</v>
      </c>
      <c r="C8" s="10">
        <v>183955</v>
      </c>
      <c r="D8" s="10">
        <v>113175</v>
      </c>
      <c r="E8" s="10">
        <v>419795</v>
      </c>
      <c r="F8" s="10">
        <v>2280830</v>
      </c>
      <c r="G8" s="11"/>
    </row>
    <row r="9" spans="1:7" ht="12.75">
      <c r="A9" s="12"/>
      <c r="B9" s="11"/>
      <c r="C9" s="11"/>
      <c r="D9" s="11"/>
      <c r="E9" s="11"/>
      <c r="F9" s="11"/>
      <c r="G9" s="11"/>
    </row>
    <row r="10" spans="1:7" ht="12.75">
      <c r="A10" s="12" t="s">
        <v>54</v>
      </c>
      <c r="B10" s="13"/>
      <c r="C10" s="13"/>
      <c r="D10" s="13"/>
      <c r="E10" s="13"/>
      <c r="F10" s="13"/>
      <c r="G10" s="11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11" width="9.8515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185</v>
      </c>
    </row>
    <row r="5" spans="1:11" ht="12.75">
      <c r="A5" s="9" t="s">
        <v>56</v>
      </c>
      <c r="B5" s="72" t="s">
        <v>82</v>
      </c>
      <c r="C5" s="72" t="s">
        <v>83</v>
      </c>
      <c r="D5" s="72" t="s">
        <v>84</v>
      </c>
      <c r="E5" s="72" t="s">
        <v>85</v>
      </c>
      <c r="F5" s="72" t="s">
        <v>86</v>
      </c>
      <c r="G5" s="72" t="s">
        <v>87</v>
      </c>
      <c r="H5" s="72" t="s">
        <v>88</v>
      </c>
      <c r="I5" s="72" t="s">
        <v>89</v>
      </c>
      <c r="J5" s="72" t="s">
        <v>65</v>
      </c>
      <c r="K5" s="72" t="s">
        <v>66</v>
      </c>
    </row>
    <row r="6" spans="1:11" ht="12.75">
      <c r="A6" s="9" t="s">
        <v>49</v>
      </c>
      <c r="B6" s="28">
        <v>21135</v>
      </c>
      <c r="C6" s="28">
        <v>19470</v>
      </c>
      <c r="D6" s="28">
        <v>20570</v>
      </c>
      <c r="E6" s="28">
        <v>21680</v>
      </c>
      <c r="F6" s="28">
        <v>23055</v>
      </c>
      <c r="G6" s="28">
        <v>24115</v>
      </c>
      <c r="H6" s="28">
        <v>25900</v>
      </c>
      <c r="I6" s="28">
        <v>24690</v>
      </c>
      <c r="J6" s="28">
        <v>26640</v>
      </c>
      <c r="K6" s="28">
        <v>27370</v>
      </c>
    </row>
    <row r="7" spans="1:11" ht="12.75">
      <c r="A7" s="9" t="s">
        <v>50</v>
      </c>
      <c r="B7" s="28">
        <v>181095</v>
      </c>
      <c r="C7" s="28">
        <v>182535</v>
      </c>
      <c r="D7" s="28">
        <v>183990</v>
      </c>
      <c r="E7" s="28">
        <v>204650</v>
      </c>
      <c r="F7" s="28">
        <v>229100</v>
      </c>
      <c r="G7" s="28">
        <v>239975</v>
      </c>
      <c r="H7" s="28">
        <v>236115</v>
      </c>
      <c r="I7" s="28">
        <v>233220</v>
      </c>
      <c r="J7" s="28">
        <v>234960</v>
      </c>
      <c r="K7" s="28">
        <v>234780</v>
      </c>
    </row>
    <row r="8" spans="1:11" ht="12.75">
      <c r="A8" s="9" t="s">
        <v>47</v>
      </c>
      <c r="B8" s="28">
        <v>319260</v>
      </c>
      <c r="C8" s="28">
        <v>334890</v>
      </c>
      <c r="D8" s="28">
        <v>333720</v>
      </c>
      <c r="E8" s="28">
        <v>350860</v>
      </c>
      <c r="F8" s="28">
        <v>369010</v>
      </c>
      <c r="G8" s="28">
        <v>390990</v>
      </c>
      <c r="H8" s="28">
        <v>403770</v>
      </c>
      <c r="I8" s="28">
        <v>421635</v>
      </c>
      <c r="J8" s="28">
        <v>395580</v>
      </c>
      <c r="K8" s="28">
        <v>399820</v>
      </c>
    </row>
    <row r="9" spans="1:11" ht="12.75">
      <c r="A9" s="9" t="s">
        <v>104</v>
      </c>
      <c r="B9" s="28">
        <v>11635</v>
      </c>
      <c r="C9" s="28">
        <v>14975</v>
      </c>
      <c r="D9" s="28">
        <v>18850</v>
      </c>
      <c r="E9" s="28">
        <v>24865</v>
      </c>
      <c r="F9" s="28">
        <v>27305</v>
      </c>
      <c r="G9" s="28">
        <v>27145</v>
      </c>
      <c r="H9" s="28">
        <v>25240</v>
      </c>
      <c r="I9" s="28">
        <v>18930</v>
      </c>
      <c r="J9" s="28">
        <v>16875</v>
      </c>
      <c r="K9" s="28">
        <v>14820</v>
      </c>
    </row>
    <row r="10" spans="1:11" ht="12.75">
      <c r="A10" s="9" t="s">
        <v>48</v>
      </c>
      <c r="B10" s="28">
        <v>117940</v>
      </c>
      <c r="C10" s="28">
        <v>124585</v>
      </c>
      <c r="D10" s="28">
        <v>117280</v>
      </c>
      <c r="E10" s="28">
        <v>114885</v>
      </c>
      <c r="F10" s="28">
        <v>114070</v>
      </c>
      <c r="G10" s="28">
        <v>104985</v>
      </c>
      <c r="H10" s="28">
        <v>96875</v>
      </c>
      <c r="I10" s="28">
        <v>79085</v>
      </c>
      <c r="J10" s="28">
        <v>70950</v>
      </c>
      <c r="K10" s="28">
        <v>65935</v>
      </c>
    </row>
    <row r="11" spans="13:14" ht="12.75">
      <c r="M11" s="13"/>
      <c r="N11" s="25"/>
    </row>
    <row r="12" ht="12.75">
      <c r="A12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11.140625" style="1" customWidth="1"/>
    <col min="3" max="3" width="12.140625" style="1" customWidth="1"/>
    <col min="4" max="5" width="11.140625" style="1" customWidth="1"/>
    <col min="6" max="6" width="19.14062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186</v>
      </c>
    </row>
    <row r="5" spans="1:6" ht="56.25" customHeight="1">
      <c r="A5" s="70" t="s">
        <v>187</v>
      </c>
      <c r="B5" s="7" t="s">
        <v>188</v>
      </c>
      <c r="C5" s="7" t="s">
        <v>189</v>
      </c>
      <c r="D5" s="7" t="s">
        <v>190</v>
      </c>
      <c r="E5" s="7" t="s">
        <v>191</v>
      </c>
      <c r="F5" s="7" t="s">
        <v>192</v>
      </c>
    </row>
    <row r="6" spans="1:12" ht="12.75">
      <c r="A6" s="9" t="s">
        <v>193</v>
      </c>
      <c r="B6" s="53">
        <v>63420</v>
      </c>
      <c r="C6" s="53">
        <v>125180</v>
      </c>
      <c r="D6" s="53">
        <v>43580</v>
      </c>
      <c r="E6" s="53">
        <v>8525</v>
      </c>
      <c r="F6" s="53">
        <v>15795</v>
      </c>
      <c r="H6" s="13"/>
      <c r="I6" s="13"/>
      <c r="J6" s="13"/>
      <c r="K6" s="13"/>
      <c r="L6" s="13"/>
    </row>
    <row r="7" spans="1:12" ht="12.75">
      <c r="A7" s="9" t="s">
        <v>194</v>
      </c>
      <c r="B7" s="53">
        <v>10830</v>
      </c>
      <c r="C7" s="53">
        <v>30600</v>
      </c>
      <c r="D7" s="53">
        <v>18905</v>
      </c>
      <c r="E7" s="53">
        <v>5015</v>
      </c>
      <c r="F7" s="53">
        <v>4060</v>
      </c>
      <c r="H7" s="13"/>
      <c r="I7" s="13"/>
      <c r="J7" s="13"/>
      <c r="K7" s="13"/>
      <c r="L7" s="13"/>
    </row>
    <row r="8" spans="1:6" ht="12.75">
      <c r="A8" s="9" t="s">
        <v>195</v>
      </c>
      <c r="B8" s="53">
        <v>855</v>
      </c>
      <c r="C8" s="53">
        <v>2045</v>
      </c>
      <c r="D8" s="53">
        <v>1520</v>
      </c>
      <c r="E8" s="53">
        <v>1235</v>
      </c>
      <c r="F8" s="53">
        <v>620</v>
      </c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2" sqref="B22"/>
    </sheetView>
  </sheetViews>
  <sheetFormatPr defaultColWidth="9.140625" defaultRowHeight="12.75"/>
  <cols>
    <col min="1" max="1" width="22.8515625" style="1" customWidth="1"/>
    <col min="2" max="2" width="11.140625" style="1" customWidth="1"/>
    <col min="3" max="3" width="12.140625" style="1" customWidth="1"/>
    <col min="4" max="4" width="11.140625" style="1" customWidth="1"/>
    <col min="5" max="5" width="6.140625" style="1" customWidth="1"/>
    <col min="6" max="6" width="11.7109375" style="1" customWidth="1"/>
    <col min="7" max="16384" width="9.140625" style="1" customWidth="1"/>
  </cols>
  <sheetData>
    <row r="1" ht="12.75">
      <c r="A1" s="4" t="s">
        <v>44</v>
      </c>
    </row>
    <row r="3" ht="12.75">
      <c r="A3" s="2" t="s">
        <v>196</v>
      </c>
    </row>
    <row r="5" spans="1:4" s="73" customFormat="1" ht="12.75">
      <c r="A5" s="6" t="s">
        <v>197</v>
      </c>
      <c r="B5" s="7" t="s">
        <v>48</v>
      </c>
      <c r="C5" s="7" t="s">
        <v>47</v>
      </c>
      <c r="D5" s="7" t="s">
        <v>79</v>
      </c>
    </row>
    <row r="6" spans="1:4" ht="12.75">
      <c r="A6" s="9" t="s">
        <v>198</v>
      </c>
      <c r="B6" s="26">
        <v>0.5667002265290714</v>
      </c>
      <c r="C6" s="26">
        <v>0.7124641891619257</v>
      </c>
      <c r="D6" s="26">
        <v>0.8316147176001876</v>
      </c>
    </row>
    <row r="7" spans="1:4" ht="12.75">
      <c r="A7" s="9" t="s">
        <v>199</v>
      </c>
      <c r="B7" s="26">
        <v>0.1301283664736975</v>
      </c>
      <c r="C7" s="26">
        <v>0.05112375418633741</v>
      </c>
      <c r="D7" s="26">
        <v>0.043121631122568546</v>
      </c>
    </row>
    <row r="8" spans="1:4" ht="12.75">
      <c r="A8" s="9" t="s">
        <v>200</v>
      </c>
      <c r="B8" s="26">
        <v>0.22262773722627738</v>
      </c>
      <c r="C8" s="26">
        <v>0.13067425251180245</v>
      </c>
      <c r="D8" s="26">
        <v>0.054253573939535976</v>
      </c>
    </row>
    <row r="9" spans="1:4" ht="12.75">
      <c r="A9" s="9" t="s">
        <v>201</v>
      </c>
      <c r="B9" s="26">
        <v>0.0388874905612887</v>
      </c>
      <c r="C9" s="26">
        <v>0.05657103659766776</v>
      </c>
      <c r="D9" s="26">
        <v>0.03568080618701664</v>
      </c>
    </row>
    <row r="10" spans="1:4" ht="12.75">
      <c r="A10" s="9" t="s">
        <v>108</v>
      </c>
      <c r="B10" s="26">
        <v>0.04178202869368235</v>
      </c>
      <c r="C10" s="26">
        <v>0.04916676754226687</v>
      </c>
      <c r="D10" s="26">
        <v>0.03532927115069135</v>
      </c>
    </row>
    <row r="11" spans="2:4" ht="12.75">
      <c r="B11" s="13"/>
      <c r="C11" s="13"/>
      <c r="D11" s="13"/>
    </row>
    <row r="12" ht="12.75">
      <c r="A12" s="29" t="s">
        <v>202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4" sqref="A4"/>
    </sheetView>
  </sheetViews>
  <sheetFormatPr defaultColWidth="9.140625" defaultRowHeight="12.75"/>
  <cols>
    <col min="1" max="1" width="29.140625" style="1" customWidth="1"/>
    <col min="2" max="12" width="11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5" t="s">
        <v>203</v>
      </c>
    </row>
    <row r="5" spans="2:12" ht="12.75">
      <c r="B5" s="57">
        <v>2006</v>
      </c>
      <c r="C5" s="57">
        <v>2007</v>
      </c>
      <c r="D5" s="57">
        <v>2008</v>
      </c>
      <c r="E5" s="57">
        <v>2009</v>
      </c>
      <c r="F5" s="57">
        <v>2010</v>
      </c>
      <c r="G5" s="57">
        <v>2011</v>
      </c>
      <c r="H5" s="57">
        <v>2012</v>
      </c>
      <c r="I5" s="57">
        <v>2013</v>
      </c>
      <c r="J5" s="57">
        <v>2014</v>
      </c>
      <c r="K5" s="57">
        <v>2015</v>
      </c>
      <c r="L5" s="57">
        <v>2016</v>
      </c>
    </row>
    <row r="6" spans="1:12" ht="12.75">
      <c r="A6" s="57" t="s">
        <v>204</v>
      </c>
      <c r="B6" s="26">
        <v>0.024</v>
      </c>
      <c r="C6" s="26">
        <v>0.026000000000000002</v>
      </c>
      <c r="D6" s="26">
        <v>0.024</v>
      </c>
      <c r="E6" s="26">
        <v>0.032</v>
      </c>
      <c r="F6" s="26">
        <v>0.036000000000000004</v>
      </c>
      <c r="G6" s="26">
        <v>0.039</v>
      </c>
      <c r="H6" s="26">
        <v>0.038</v>
      </c>
      <c r="I6" s="26">
        <v>0.034</v>
      </c>
      <c r="J6" s="26">
        <v>0.023</v>
      </c>
      <c r="K6" s="26">
        <v>0.023</v>
      </c>
      <c r="L6" s="26">
        <v>0.021</v>
      </c>
    </row>
    <row r="7" spans="1:12" ht="12.75">
      <c r="A7" s="57" t="s">
        <v>205</v>
      </c>
      <c r="B7" s="26">
        <v>0.033</v>
      </c>
      <c r="C7" s="26">
        <v>0.027999999999999997</v>
      </c>
      <c r="D7" s="26">
        <v>0.032</v>
      </c>
      <c r="E7" s="26">
        <v>0.044</v>
      </c>
      <c r="F7" s="26">
        <v>0.04300000000000001</v>
      </c>
      <c r="G7" s="26">
        <v>0.04300000000000001</v>
      </c>
      <c r="H7" s="26">
        <v>0.04300000000000001</v>
      </c>
      <c r="I7" s="26">
        <v>0.04</v>
      </c>
      <c r="J7" s="26">
        <v>0.033</v>
      </c>
      <c r="K7" s="26">
        <v>0.031000000000000003</v>
      </c>
      <c r="L7" s="26">
        <v>0.029000000000000005</v>
      </c>
    </row>
    <row r="8" spans="1:12" ht="12.75">
      <c r="A8" s="57" t="s">
        <v>206</v>
      </c>
      <c r="B8" s="26">
        <v>0.053</v>
      </c>
      <c r="C8" s="26">
        <v>0.04100000000000001</v>
      </c>
      <c r="D8" s="26">
        <v>0.046</v>
      </c>
      <c r="E8" s="26">
        <v>0.067</v>
      </c>
      <c r="F8" s="26">
        <v>0.064</v>
      </c>
      <c r="G8" s="26">
        <v>0.068</v>
      </c>
      <c r="H8" s="26">
        <v>0.07100000000000001</v>
      </c>
      <c r="I8" s="26">
        <v>0.066</v>
      </c>
      <c r="J8" s="26">
        <v>0.053</v>
      </c>
      <c r="K8" s="26">
        <v>0.049</v>
      </c>
      <c r="L8" s="26">
        <v>0.046</v>
      </c>
    </row>
    <row r="9" spans="1:12" ht="12.75">
      <c r="A9" s="57" t="s">
        <v>207</v>
      </c>
      <c r="B9" s="26">
        <v>0.062000000000000006</v>
      </c>
      <c r="C9" s="26">
        <v>0.063</v>
      </c>
      <c r="D9" s="26">
        <v>0.067</v>
      </c>
      <c r="E9" s="26">
        <v>0.09</v>
      </c>
      <c r="F9" s="26">
        <v>0.092</v>
      </c>
      <c r="G9" s="26">
        <v>0.095</v>
      </c>
      <c r="H9" s="26">
        <v>0.094</v>
      </c>
      <c r="I9" s="26">
        <v>0.092</v>
      </c>
      <c r="J9" s="26">
        <v>0.075</v>
      </c>
      <c r="K9" s="26">
        <v>0.064</v>
      </c>
      <c r="L9" s="26">
        <v>0.059000000000000004</v>
      </c>
    </row>
    <row r="10" spans="1:12" ht="12.75">
      <c r="A10" s="57" t="s">
        <v>208</v>
      </c>
      <c r="B10" s="26">
        <v>0.08</v>
      </c>
      <c r="C10" s="26">
        <v>0.078</v>
      </c>
      <c r="D10" s="26">
        <v>0.08700000000000001</v>
      </c>
      <c r="E10" s="26">
        <v>0.124</v>
      </c>
      <c r="F10" s="26">
        <v>0.12</v>
      </c>
      <c r="G10" s="26">
        <v>0.127</v>
      </c>
      <c r="H10" s="26">
        <v>0.129</v>
      </c>
      <c r="I10" s="26">
        <v>0.128</v>
      </c>
      <c r="J10" s="26">
        <v>0.10300000000000001</v>
      </c>
      <c r="K10" s="26">
        <v>0.08600000000000002</v>
      </c>
      <c r="L10" s="26">
        <v>0.077</v>
      </c>
    </row>
    <row r="11" ht="12.75">
      <c r="L11" s="13"/>
    </row>
    <row r="12" ht="12.75">
      <c r="A12" s="1" t="s">
        <v>209</v>
      </c>
    </row>
    <row r="13" ht="12.75">
      <c r="A13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5" sqref="A15"/>
    </sheetView>
  </sheetViews>
  <sheetFormatPr defaultColWidth="9.140625" defaultRowHeight="12.75"/>
  <cols>
    <col min="1" max="1" width="29.140625" style="1" customWidth="1"/>
    <col min="2" max="12" width="11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2" t="s">
        <v>210</v>
      </c>
    </row>
    <row r="5" spans="2:12" ht="12.75">
      <c r="B5" s="57">
        <v>2006</v>
      </c>
      <c r="C5" s="57">
        <v>2007</v>
      </c>
      <c r="D5" s="57">
        <v>2008</v>
      </c>
      <c r="E5" s="57">
        <v>2009</v>
      </c>
      <c r="F5" s="57">
        <v>2010</v>
      </c>
      <c r="G5" s="57">
        <v>2011</v>
      </c>
      <c r="H5" s="57">
        <v>2012</v>
      </c>
      <c r="I5" s="57">
        <v>2013</v>
      </c>
      <c r="J5" s="57">
        <v>2014</v>
      </c>
      <c r="K5" s="57">
        <v>2015</v>
      </c>
      <c r="L5" s="57">
        <v>2016</v>
      </c>
    </row>
    <row r="6" spans="1:12" ht="12.75">
      <c r="A6" s="75" t="s">
        <v>204</v>
      </c>
      <c r="B6" s="76">
        <v>34000</v>
      </c>
      <c r="C6" s="76">
        <v>35500</v>
      </c>
      <c r="D6" s="76">
        <v>36000</v>
      </c>
      <c r="E6" s="76">
        <v>37000</v>
      </c>
      <c r="F6" s="76">
        <v>37000</v>
      </c>
      <c r="G6" s="76">
        <v>38000</v>
      </c>
      <c r="H6" s="76">
        <v>38500</v>
      </c>
      <c r="I6" s="76">
        <v>38000</v>
      </c>
      <c r="J6" s="76">
        <v>39000</v>
      </c>
      <c r="K6" s="76">
        <v>39500</v>
      </c>
      <c r="L6" s="76">
        <v>38000</v>
      </c>
    </row>
    <row r="7" spans="1:12" ht="12.75">
      <c r="A7" s="75" t="s">
        <v>205</v>
      </c>
      <c r="B7" s="76">
        <v>29500</v>
      </c>
      <c r="C7" s="76">
        <v>30000</v>
      </c>
      <c r="D7" s="76">
        <v>31000</v>
      </c>
      <c r="E7" s="76">
        <v>31000</v>
      </c>
      <c r="F7" s="76">
        <v>32000</v>
      </c>
      <c r="G7" s="76">
        <v>32000</v>
      </c>
      <c r="H7" s="76">
        <v>32000</v>
      </c>
      <c r="I7" s="76">
        <v>32500</v>
      </c>
      <c r="J7" s="76">
        <v>32000</v>
      </c>
      <c r="K7" s="76">
        <v>32000</v>
      </c>
      <c r="L7" s="76">
        <v>32000</v>
      </c>
    </row>
    <row r="8" spans="1:12" ht="12.75">
      <c r="A8" s="75" t="s">
        <v>206</v>
      </c>
      <c r="B8" s="76">
        <v>22000</v>
      </c>
      <c r="C8" s="76">
        <v>23000</v>
      </c>
      <c r="D8" s="76">
        <v>24000</v>
      </c>
      <c r="E8" s="76">
        <v>24000</v>
      </c>
      <c r="F8" s="76">
        <v>24000</v>
      </c>
      <c r="G8" s="76">
        <v>24000</v>
      </c>
      <c r="H8" s="76">
        <v>24000</v>
      </c>
      <c r="I8" s="76">
        <v>24000</v>
      </c>
      <c r="J8" s="76">
        <v>24000</v>
      </c>
      <c r="K8" s="76">
        <v>24000</v>
      </c>
      <c r="L8" s="76">
        <v>25000</v>
      </c>
    </row>
    <row r="9" spans="1:12" ht="12.75">
      <c r="A9" s="75" t="s">
        <v>207</v>
      </c>
      <c r="B9" s="76">
        <v>19000</v>
      </c>
      <c r="C9" s="76">
        <v>20000</v>
      </c>
      <c r="D9" s="76">
        <v>20000</v>
      </c>
      <c r="E9" s="76">
        <v>21000</v>
      </c>
      <c r="F9" s="76">
        <v>21000</v>
      </c>
      <c r="G9" s="76">
        <v>21000</v>
      </c>
      <c r="H9" s="76">
        <v>21500</v>
      </c>
      <c r="I9" s="76">
        <v>22000</v>
      </c>
      <c r="J9" s="76">
        <v>22000</v>
      </c>
      <c r="K9" s="76">
        <v>22000</v>
      </c>
      <c r="L9" s="76">
        <v>22500</v>
      </c>
    </row>
    <row r="10" spans="1:12" ht="12.75">
      <c r="A10" s="75" t="s">
        <v>208</v>
      </c>
      <c r="B10" s="76">
        <v>16500</v>
      </c>
      <c r="C10" s="76">
        <v>17000</v>
      </c>
      <c r="D10" s="76">
        <v>18000</v>
      </c>
      <c r="E10" s="76">
        <v>17500</v>
      </c>
      <c r="F10" s="76">
        <v>18000</v>
      </c>
      <c r="G10" s="76">
        <v>18000</v>
      </c>
      <c r="H10" s="76">
        <v>18000</v>
      </c>
      <c r="I10" s="76">
        <v>18000</v>
      </c>
      <c r="J10" s="76">
        <v>18000</v>
      </c>
      <c r="K10" s="76">
        <v>18000</v>
      </c>
      <c r="L10" s="76">
        <v>19000</v>
      </c>
    </row>
    <row r="11" ht="12.75">
      <c r="L11" s="13"/>
    </row>
    <row r="12" ht="12.75">
      <c r="A12" s="1" t="s">
        <v>209</v>
      </c>
    </row>
    <row r="13" ht="12.75">
      <c r="A13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I14" sqref="I14"/>
    </sheetView>
  </sheetViews>
  <sheetFormatPr defaultColWidth="9.140625" defaultRowHeight="12.75"/>
  <cols>
    <col min="1" max="1" width="12.710937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211</v>
      </c>
    </row>
    <row r="5" spans="1:6" ht="17.25" customHeight="1">
      <c r="A5" s="77" t="s">
        <v>212</v>
      </c>
      <c r="B5" s="77"/>
      <c r="C5" s="77" t="s">
        <v>213</v>
      </c>
      <c r="D5" s="77"/>
      <c r="E5" s="77" t="s">
        <v>214</v>
      </c>
      <c r="F5" s="77"/>
    </row>
    <row r="6" spans="1:6" ht="27.75" customHeight="1">
      <c r="A6" s="77"/>
      <c r="B6" s="78" t="s">
        <v>51</v>
      </c>
      <c r="C6" s="77"/>
      <c r="D6" s="78" t="s">
        <v>51</v>
      </c>
      <c r="E6" s="77"/>
      <c r="F6" s="78" t="s">
        <v>51</v>
      </c>
    </row>
    <row r="7" spans="1:6" ht="12.75">
      <c r="A7" s="57"/>
      <c r="B7" s="75"/>
      <c r="C7" s="72"/>
      <c r="D7" s="75"/>
      <c r="E7" s="72"/>
      <c r="F7" s="75"/>
    </row>
    <row r="8" spans="1:6" ht="12.75">
      <c r="A8" s="57"/>
      <c r="B8" s="75"/>
      <c r="C8" s="72"/>
      <c r="D8" s="75"/>
      <c r="E8" s="57" t="s">
        <v>215</v>
      </c>
      <c r="F8" s="79">
        <v>0.022339555889092883</v>
      </c>
    </row>
    <row r="9" spans="1:6" ht="12.75">
      <c r="A9" s="57"/>
      <c r="B9" s="75"/>
      <c r="C9" s="57" t="s">
        <v>215</v>
      </c>
      <c r="D9" s="80">
        <v>0.02364599350760294</v>
      </c>
      <c r="E9" s="57" t="s">
        <v>216</v>
      </c>
      <c r="F9" s="79">
        <v>0.3404415871596459</v>
      </c>
    </row>
    <row r="10" spans="1:6" ht="12.75">
      <c r="A10" s="57" t="s">
        <v>215</v>
      </c>
      <c r="B10" s="79">
        <v>0.016064245214334565</v>
      </c>
      <c r="C10" s="57" t="s">
        <v>216</v>
      </c>
      <c r="D10" s="80">
        <v>0.28606061312099906</v>
      </c>
      <c r="E10" s="57" t="s">
        <v>217</v>
      </c>
      <c r="F10" s="79">
        <v>0.500887160416851</v>
      </c>
    </row>
    <row r="11" spans="1:6" ht="12.75">
      <c r="A11" s="9" t="s">
        <v>216</v>
      </c>
      <c r="B11" s="79">
        <v>0.2550210703727076</v>
      </c>
      <c r="C11" s="57" t="s">
        <v>217</v>
      </c>
      <c r="D11" s="80">
        <v>0.46200903530980875</v>
      </c>
      <c r="E11" s="57" t="s">
        <v>218</v>
      </c>
      <c r="F11" s="79">
        <v>0.5151709587368637</v>
      </c>
    </row>
    <row r="12" spans="1:6" ht="12.75">
      <c r="A12" s="57" t="s">
        <v>217</v>
      </c>
      <c r="B12" s="79">
        <v>0.4151615299127609</v>
      </c>
      <c r="C12" s="57" t="s">
        <v>218</v>
      </c>
      <c r="D12" s="80">
        <v>0.4972121864929948</v>
      </c>
      <c r="E12" s="57" t="s">
        <v>219</v>
      </c>
      <c r="F12" s="79">
        <v>0.5295445483857179</v>
      </c>
    </row>
    <row r="13" spans="1:6" ht="12.75">
      <c r="A13" s="57" t="s">
        <v>218</v>
      </c>
      <c r="B13" s="79">
        <v>0.4073098502342111</v>
      </c>
      <c r="C13" s="57" t="s">
        <v>219</v>
      </c>
      <c r="D13" s="80">
        <v>0.4839095656874172</v>
      </c>
      <c r="E13" s="57" t="s">
        <v>220</v>
      </c>
      <c r="F13" s="79">
        <v>0.4945031784779611</v>
      </c>
    </row>
    <row r="14" spans="1:6" ht="12.75">
      <c r="A14" s="57" t="s">
        <v>219</v>
      </c>
      <c r="B14" s="79">
        <v>0.3475026006968732</v>
      </c>
      <c r="C14" s="57" t="s">
        <v>220</v>
      </c>
      <c r="D14" s="80">
        <v>0.3914250388193598</v>
      </c>
      <c r="E14" s="57" t="s">
        <v>221</v>
      </c>
      <c r="F14" s="79">
        <v>0.4316477942474845</v>
      </c>
    </row>
    <row r="15" spans="1:6" ht="12.75">
      <c r="A15" s="57" t="s">
        <v>220</v>
      </c>
      <c r="B15" s="79">
        <v>0.33842580218953505</v>
      </c>
      <c r="C15" s="57" t="s">
        <v>221</v>
      </c>
      <c r="D15" s="80">
        <v>0.37793128556100797</v>
      </c>
      <c r="E15" s="57" t="s">
        <v>222</v>
      </c>
      <c r="F15" s="79">
        <v>0.4135753543010977</v>
      </c>
    </row>
    <row r="16" spans="1:6" ht="12.75">
      <c r="A16" s="57" t="s">
        <v>221</v>
      </c>
      <c r="B16" s="79">
        <v>0.3245953425267746</v>
      </c>
      <c r="C16" s="57" t="s">
        <v>222</v>
      </c>
      <c r="D16" s="80">
        <v>0.36208092707247225</v>
      </c>
      <c r="E16" s="57" t="s">
        <v>223</v>
      </c>
      <c r="F16" s="79">
        <v>0.3831816398521053</v>
      </c>
    </row>
    <row r="17" spans="1:6" ht="12.75">
      <c r="A17" s="57" t="s">
        <v>222</v>
      </c>
      <c r="B17" s="79">
        <v>0.3241515706518953</v>
      </c>
      <c r="C17" s="57" t="s">
        <v>223</v>
      </c>
      <c r="D17" s="80">
        <v>0.33818687900810757</v>
      </c>
      <c r="E17" s="72"/>
      <c r="F17" s="81"/>
    </row>
    <row r="18" spans="1:6" ht="12.75">
      <c r="A18" s="57" t="s">
        <v>223</v>
      </c>
      <c r="B18" s="79">
        <v>0.27856716723579883</v>
      </c>
      <c r="C18" s="57"/>
      <c r="D18" s="75"/>
      <c r="E18" s="72"/>
      <c r="F18" s="75"/>
    </row>
    <row r="19" spans="1:6" ht="12.75">
      <c r="A19" s="57"/>
      <c r="B19" s="75"/>
      <c r="C19" s="57"/>
      <c r="D19" s="75"/>
      <c r="E19" s="72"/>
      <c r="F19" s="75"/>
    </row>
    <row r="21" ht="12.75">
      <c r="A21" s="29" t="s">
        <v>224</v>
      </c>
    </row>
  </sheetData>
  <sheetProtection selectLockedCells="1" selectUnlockedCells="1"/>
  <mergeCells count="3">
    <mergeCell ref="A5:A6"/>
    <mergeCell ref="C5:C6"/>
    <mergeCell ref="E5:E6"/>
  </mergeCells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"/>
    </sheetView>
  </sheetViews>
  <sheetFormatPr defaultColWidth="9.140625" defaultRowHeight="12.75"/>
  <cols>
    <col min="1" max="1" width="16.7109375" style="1" customWidth="1"/>
    <col min="2" max="3" width="21.421875" style="1" customWidth="1"/>
    <col min="4" max="16384" width="9.140625" style="1" customWidth="1"/>
  </cols>
  <sheetData>
    <row r="1" ht="12.75">
      <c r="A1" s="4" t="s">
        <v>44</v>
      </c>
    </row>
    <row r="3" ht="12.75">
      <c r="A3" s="5" t="s">
        <v>225</v>
      </c>
    </row>
    <row r="5" spans="1:3" ht="12.75">
      <c r="A5" s="6" t="s">
        <v>226</v>
      </c>
      <c r="B5" s="82" t="s">
        <v>227</v>
      </c>
      <c r="C5" s="82" t="s">
        <v>228</v>
      </c>
    </row>
    <row r="6" spans="1:3" ht="12.75">
      <c r="A6" s="9" t="s">
        <v>127</v>
      </c>
      <c r="B6" s="26">
        <v>0.45976749420166</v>
      </c>
      <c r="C6" s="26">
        <v>0.5517366027832</v>
      </c>
    </row>
    <row r="7" spans="1:3" ht="12.75">
      <c r="A7" s="9" t="s">
        <v>131</v>
      </c>
      <c r="B7" s="26">
        <v>0.39939025878906004</v>
      </c>
      <c r="C7" s="26">
        <v>0.49541572570801</v>
      </c>
    </row>
    <row r="8" spans="1:3" ht="12.75">
      <c r="A8" s="9" t="s">
        <v>229</v>
      </c>
      <c r="B8" s="26">
        <v>0.31605495452881005</v>
      </c>
      <c r="C8" s="26">
        <v>0.45490901947021</v>
      </c>
    </row>
    <row r="9" spans="1:5" ht="12.75">
      <c r="A9" s="9" t="s">
        <v>230</v>
      </c>
      <c r="B9" s="26">
        <v>0.39038223266602</v>
      </c>
      <c r="C9" s="26">
        <v>0.44629398345947</v>
      </c>
      <c r="E9" s="83"/>
    </row>
    <row r="10" spans="1:3" ht="12.75">
      <c r="A10" s="9" t="s">
        <v>231</v>
      </c>
      <c r="B10" s="26">
        <v>0.29709032058716</v>
      </c>
      <c r="C10" s="26">
        <v>0.43496322631836004</v>
      </c>
    </row>
    <row r="11" spans="1:3" ht="12.75">
      <c r="A11" s="9" t="s">
        <v>128</v>
      </c>
      <c r="B11" s="26">
        <v>0.31691154479981004</v>
      </c>
      <c r="C11" s="26">
        <v>0.4288875579834</v>
      </c>
    </row>
    <row r="12" spans="1:3" ht="12.75">
      <c r="A12" s="9" t="s">
        <v>232</v>
      </c>
      <c r="B12" s="26">
        <v>0.29074234008789</v>
      </c>
      <c r="C12" s="26">
        <v>0.42806118011475003</v>
      </c>
    </row>
    <row r="13" spans="1:3" ht="12.75">
      <c r="A13" s="9" t="s">
        <v>233</v>
      </c>
      <c r="B13" s="26">
        <v>0.32692783355713</v>
      </c>
      <c r="C13" s="26">
        <v>0.42706733703613003</v>
      </c>
    </row>
    <row r="14" spans="1:3" ht="12.75">
      <c r="A14" s="9" t="s">
        <v>130</v>
      </c>
      <c r="B14" s="26">
        <v>0.25425775527954003</v>
      </c>
      <c r="C14" s="26">
        <v>0.33539047241211</v>
      </c>
    </row>
    <row r="15" spans="1:3" ht="12.75">
      <c r="A15" s="9" t="s">
        <v>234</v>
      </c>
      <c r="B15" s="26">
        <v>0.16926929473877</v>
      </c>
      <c r="C15" s="26">
        <v>0.27747266769409</v>
      </c>
    </row>
    <row r="16" spans="1:3" ht="12.75">
      <c r="A16" s="9" t="s">
        <v>235</v>
      </c>
      <c r="B16" s="26">
        <v>0.24552816390991</v>
      </c>
      <c r="C16" s="26">
        <v>0.27638235092163</v>
      </c>
    </row>
    <row r="18" ht="12.75">
      <c r="A18" s="29" t="s">
        <v>236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3" sqref="A3"/>
    </sheetView>
  </sheetViews>
  <sheetFormatPr defaultColWidth="9.140625" defaultRowHeight="12.75"/>
  <cols>
    <col min="1" max="1" width="39.00390625" style="1" customWidth="1"/>
    <col min="2" max="2" width="13.00390625" style="1" customWidth="1"/>
    <col min="3" max="3" width="12.140625" style="1" customWidth="1"/>
    <col min="4" max="16384" width="9.140625" style="1" customWidth="1"/>
  </cols>
  <sheetData>
    <row r="1" ht="12.75">
      <c r="A1" s="4" t="s">
        <v>44</v>
      </c>
    </row>
    <row r="3" ht="12.75">
      <c r="A3" s="5" t="s">
        <v>237</v>
      </c>
    </row>
    <row r="5" spans="2:3" ht="12.75">
      <c r="B5" s="9">
        <v>2012</v>
      </c>
      <c r="C5" s="9">
        <v>2022</v>
      </c>
    </row>
    <row r="6" spans="1:3" ht="12.75">
      <c r="A6" s="9" t="s">
        <v>238</v>
      </c>
      <c r="B6" s="28">
        <v>3347627</v>
      </c>
      <c r="C6" s="28">
        <v>4517027</v>
      </c>
    </row>
    <row r="7" spans="1:3" ht="12.75">
      <c r="A7" s="9" t="s">
        <v>239</v>
      </c>
      <c r="B7" s="28">
        <v>1989074</v>
      </c>
      <c r="C7" s="28">
        <v>2504530</v>
      </c>
    </row>
    <row r="8" spans="1:3" ht="12.75">
      <c r="A8" s="9" t="s">
        <v>240</v>
      </c>
      <c r="B8" s="28">
        <v>2697596</v>
      </c>
      <c r="C8" s="28">
        <v>3586644</v>
      </c>
    </row>
    <row r="9" spans="1:3" ht="12.75">
      <c r="A9" s="9" t="s">
        <v>241</v>
      </c>
      <c r="B9" s="28">
        <v>2858773</v>
      </c>
      <c r="C9" s="28">
        <v>4832310</v>
      </c>
    </row>
    <row r="10" spans="1:3" ht="12.75">
      <c r="A10" s="9" t="s">
        <v>242</v>
      </c>
      <c r="B10" s="28">
        <v>3522400</v>
      </c>
      <c r="C10" s="28">
        <v>4411169</v>
      </c>
    </row>
    <row r="11" spans="1:3" ht="12.75">
      <c r="A11" s="9" t="s">
        <v>243</v>
      </c>
      <c r="B11" s="28">
        <v>3755776</v>
      </c>
      <c r="C11" s="28">
        <v>4876528</v>
      </c>
    </row>
    <row r="12" spans="1:3" ht="12.75">
      <c r="A12" s="9" t="s">
        <v>244</v>
      </c>
      <c r="B12" s="28">
        <v>4181641</v>
      </c>
      <c r="C12" s="28">
        <v>6305517</v>
      </c>
    </row>
    <row r="13" spans="1:3" ht="12.75">
      <c r="A13" s="9" t="s">
        <v>245</v>
      </c>
      <c r="B13" s="28">
        <v>6269723</v>
      </c>
      <c r="C13" s="28">
        <v>9980733</v>
      </c>
    </row>
    <row r="14" spans="1:3" ht="12.75">
      <c r="A14" s="9" t="s">
        <v>246</v>
      </c>
      <c r="B14" s="28">
        <v>3303378</v>
      </c>
      <c r="C14" s="28">
        <v>5267056</v>
      </c>
    </row>
    <row r="15" spans="1:3" ht="12.75">
      <c r="A15" s="2"/>
      <c r="B15" s="84"/>
      <c r="C15" s="84"/>
    </row>
    <row r="16" ht="12.75">
      <c r="A16" s="29" t="s">
        <v>247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F21" sqref="F21"/>
    </sheetView>
  </sheetViews>
  <sheetFormatPr defaultColWidth="9.140625" defaultRowHeight="12.75"/>
  <cols>
    <col min="1" max="1" width="21.00390625" style="1" customWidth="1"/>
    <col min="2" max="11" width="11.7109375" style="1" customWidth="1"/>
    <col min="12" max="13" width="11.5742187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248</v>
      </c>
    </row>
    <row r="5" spans="2:11" ht="12.75"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5" ht="12.75">
      <c r="A6" s="9" t="s">
        <v>249</v>
      </c>
      <c r="B6" s="53">
        <v>169995</v>
      </c>
      <c r="C6" s="53">
        <v>174945</v>
      </c>
      <c r="D6" s="53">
        <v>179040</v>
      </c>
      <c r="E6" s="53">
        <v>181595</v>
      </c>
      <c r="F6" s="53">
        <v>181185</v>
      </c>
      <c r="G6" s="53">
        <v>181385</v>
      </c>
      <c r="H6" s="53">
        <v>185585</v>
      </c>
      <c r="I6" s="53">
        <v>194245</v>
      </c>
      <c r="J6" s="53">
        <v>198335</v>
      </c>
      <c r="K6" s="53">
        <v>201380</v>
      </c>
      <c r="L6" s="13"/>
      <c r="M6" s="13"/>
      <c r="N6" s="13"/>
      <c r="O6" s="13"/>
    </row>
    <row r="7" spans="1:15" ht="12.75">
      <c r="A7" s="9" t="s">
        <v>250</v>
      </c>
      <c r="B7" s="53">
        <v>194165</v>
      </c>
      <c r="C7" s="53">
        <v>197510</v>
      </c>
      <c r="D7" s="53">
        <v>203720</v>
      </c>
      <c r="E7" s="53">
        <v>205835</v>
      </c>
      <c r="F7" s="53">
        <v>200605</v>
      </c>
      <c r="G7" s="53">
        <v>196860</v>
      </c>
      <c r="H7" s="53">
        <v>196935</v>
      </c>
      <c r="I7" s="53">
        <v>201535</v>
      </c>
      <c r="J7" s="53">
        <v>205500</v>
      </c>
      <c r="K7" s="53">
        <v>208750</v>
      </c>
      <c r="L7" s="13"/>
      <c r="M7" s="13"/>
      <c r="N7" s="13"/>
      <c r="O7" s="13"/>
    </row>
    <row r="8" spans="2:13" ht="12.75">
      <c r="B8" s="31"/>
      <c r="C8" s="31"/>
      <c r="D8" s="31"/>
      <c r="E8" s="31"/>
      <c r="F8" s="31"/>
      <c r="G8" s="31"/>
      <c r="H8" s="31"/>
      <c r="I8" s="13"/>
      <c r="J8" s="31"/>
      <c r="K8" s="31"/>
      <c r="L8" s="31"/>
      <c r="M8" s="31"/>
    </row>
    <row r="9" ht="12.75">
      <c r="A9" s="1" t="s">
        <v>251</v>
      </c>
    </row>
    <row r="10" ht="12.75">
      <c r="B10" s="2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21" sqref="F21"/>
    </sheetView>
  </sheetViews>
  <sheetFormatPr defaultColWidth="9.140625" defaultRowHeight="12.75"/>
  <cols>
    <col min="1" max="1" width="16.00390625" style="1" customWidth="1"/>
    <col min="2" max="11" width="10.140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252</v>
      </c>
    </row>
    <row r="5" spans="1:11" s="8" customFormat="1" ht="12.75">
      <c r="A5" s="85" t="s">
        <v>253</v>
      </c>
      <c r="B5" s="86" t="s">
        <v>82</v>
      </c>
      <c r="C5" s="86" t="s">
        <v>83</v>
      </c>
      <c r="D5" s="86" t="s">
        <v>84</v>
      </c>
      <c r="E5" s="86" t="s">
        <v>85</v>
      </c>
      <c r="F5" s="86" t="s">
        <v>86</v>
      </c>
      <c r="G5" s="86" t="s">
        <v>87</v>
      </c>
      <c r="H5" s="86" t="s">
        <v>88</v>
      </c>
      <c r="I5" s="86" t="s">
        <v>89</v>
      </c>
      <c r="J5" s="86" t="s">
        <v>90</v>
      </c>
      <c r="K5" s="86" t="s">
        <v>91</v>
      </c>
    </row>
    <row r="6" spans="1:11" ht="12.75">
      <c r="A6" s="57" t="s">
        <v>111</v>
      </c>
      <c r="B6" s="87">
        <v>17155</v>
      </c>
      <c r="C6" s="87">
        <v>19025</v>
      </c>
      <c r="D6" s="87">
        <v>20675</v>
      </c>
      <c r="E6" s="87">
        <v>21725</v>
      </c>
      <c r="F6" s="87">
        <v>22845</v>
      </c>
      <c r="G6" s="87">
        <v>24045</v>
      </c>
      <c r="H6" s="87">
        <v>25865</v>
      </c>
      <c r="I6" s="87">
        <v>29020</v>
      </c>
      <c r="J6" s="87">
        <v>31405</v>
      </c>
      <c r="K6" s="87">
        <v>33495</v>
      </c>
    </row>
    <row r="7" spans="1:11" ht="12.75">
      <c r="A7" s="57" t="s">
        <v>112</v>
      </c>
      <c r="B7" s="87">
        <v>17240</v>
      </c>
      <c r="C7" s="87">
        <v>18805</v>
      </c>
      <c r="D7" s="87">
        <v>19025</v>
      </c>
      <c r="E7" s="87">
        <v>19645</v>
      </c>
      <c r="F7" s="87">
        <v>20005</v>
      </c>
      <c r="G7" s="87">
        <v>19780</v>
      </c>
      <c r="H7" s="87">
        <v>20370</v>
      </c>
      <c r="I7" s="87">
        <v>21990</v>
      </c>
      <c r="J7" s="87">
        <v>23205</v>
      </c>
      <c r="K7" s="87">
        <v>24370</v>
      </c>
    </row>
    <row r="8" spans="1:11" ht="12.75">
      <c r="A8" s="57" t="s">
        <v>110</v>
      </c>
      <c r="B8" s="87">
        <v>122550</v>
      </c>
      <c r="C8" s="87">
        <v>124365</v>
      </c>
      <c r="D8" s="87">
        <v>126910</v>
      </c>
      <c r="E8" s="87">
        <v>129415</v>
      </c>
      <c r="F8" s="87">
        <v>128735</v>
      </c>
      <c r="G8" s="87">
        <v>129405</v>
      </c>
      <c r="H8" s="87">
        <v>131270</v>
      </c>
      <c r="I8" s="87">
        <v>135050</v>
      </c>
      <c r="J8" s="87">
        <v>136745</v>
      </c>
      <c r="K8" s="87">
        <v>137460</v>
      </c>
    </row>
    <row r="10" ht="12.75">
      <c r="A10" s="1" t="s">
        <v>251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C21" sqref="C21"/>
    </sheetView>
  </sheetViews>
  <sheetFormatPr defaultColWidth="9.140625" defaultRowHeight="12.75"/>
  <cols>
    <col min="1" max="1" width="24.57421875" style="1" customWidth="1"/>
    <col min="2" max="2" width="14.7109375" style="1" customWidth="1"/>
    <col min="3" max="3" width="11.140625" style="1" customWidth="1"/>
    <col min="4" max="9" width="10.57421875" style="1" customWidth="1"/>
    <col min="10" max="12" width="9.00390625" style="1" customWidth="1"/>
    <col min="13" max="14" width="9.140625" style="1" customWidth="1"/>
    <col min="15" max="15" width="14.00390625" style="1" customWidth="1"/>
    <col min="16" max="16384" width="9.140625" style="1" customWidth="1"/>
  </cols>
  <sheetData>
    <row r="1" ht="12.75">
      <c r="A1" s="4" t="s">
        <v>44</v>
      </c>
    </row>
    <row r="3" ht="12.75">
      <c r="A3" s="2" t="s">
        <v>55</v>
      </c>
    </row>
    <row r="5" spans="1:12" ht="12.75">
      <c r="A5" s="1" t="s">
        <v>56</v>
      </c>
      <c r="B5" s="1" t="s">
        <v>46</v>
      </c>
      <c r="C5" s="14" t="s">
        <v>57</v>
      </c>
      <c r="D5" s="14" t="s">
        <v>58</v>
      </c>
      <c r="E5" s="14" t="s">
        <v>59</v>
      </c>
      <c r="F5" s="14" t="s">
        <v>60</v>
      </c>
      <c r="G5" s="14" t="s">
        <v>61</v>
      </c>
      <c r="H5" s="14" t="s">
        <v>62</v>
      </c>
      <c r="I5" s="14" t="s">
        <v>63</v>
      </c>
      <c r="J5" s="14" t="s">
        <v>64</v>
      </c>
      <c r="K5" s="14" t="s">
        <v>65</v>
      </c>
      <c r="L5" s="14" t="s">
        <v>66</v>
      </c>
    </row>
    <row r="6" spans="1:15" ht="12.75">
      <c r="A6" s="15" t="s">
        <v>47</v>
      </c>
      <c r="B6" s="16" t="s">
        <v>67</v>
      </c>
      <c r="C6" s="17">
        <v>377400</v>
      </c>
      <c r="D6" s="17">
        <v>394885</v>
      </c>
      <c r="E6" s="17">
        <v>423455</v>
      </c>
      <c r="F6" s="17">
        <v>446660</v>
      </c>
      <c r="G6" s="17">
        <v>447595</v>
      </c>
      <c r="H6" s="17">
        <v>474285</v>
      </c>
      <c r="I6" s="17">
        <v>433140</v>
      </c>
      <c r="J6" s="17">
        <v>467860</v>
      </c>
      <c r="K6" s="17">
        <v>480505</v>
      </c>
      <c r="L6" s="17">
        <v>495265</v>
      </c>
      <c r="M6" s="13"/>
      <c r="N6" s="18"/>
      <c r="O6" s="19"/>
    </row>
    <row r="7" spans="1:15" ht="12.75">
      <c r="A7" s="20" t="s">
        <v>47</v>
      </c>
      <c r="B7" s="12" t="s">
        <v>68</v>
      </c>
      <c r="C7" s="21">
        <v>66280</v>
      </c>
      <c r="D7" s="21">
        <v>65355</v>
      </c>
      <c r="E7" s="21">
        <v>70195</v>
      </c>
      <c r="F7" s="21">
        <v>72190</v>
      </c>
      <c r="G7" s="21">
        <v>70680</v>
      </c>
      <c r="H7" s="21">
        <v>77955</v>
      </c>
      <c r="I7" s="21">
        <v>62135</v>
      </c>
      <c r="J7" s="21">
        <v>54130</v>
      </c>
      <c r="K7" s="21">
        <v>46385</v>
      </c>
      <c r="L7" s="21">
        <v>47310</v>
      </c>
      <c r="M7" s="13"/>
      <c r="N7" s="18"/>
      <c r="O7" s="19"/>
    </row>
    <row r="8" spans="1:15" ht="12.75">
      <c r="A8" s="20" t="s">
        <v>48</v>
      </c>
      <c r="B8" s="12" t="s">
        <v>67</v>
      </c>
      <c r="C8" s="21">
        <v>60145</v>
      </c>
      <c r="D8" s="21">
        <v>64515</v>
      </c>
      <c r="E8" s="21">
        <v>69550</v>
      </c>
      <c r="F8" s="21">
        <v>69820</v>
      </c>
      <c r="G8" s="21">
        <v>61425</v>
      </c>
      <c r="H8" s="21">
        <v>47270</v>
      </c>
      <c r="I8" s="21">
        <v>33120</v>
      </c>
      <c r="J8" s="21">
        <v>34370</v>
      </c>
      <c r="K8" s="21">
        <v>32790</v>
      </c>
      <c r="L8" s="21">
        <v>30225</v>
      </c>
      <c r="M8" s="13"/>
      <c r="N8" s="18"/>
      <c r="O8" s="19"/>
    </row>
    <row r="9" spans="1:15" ht="12.75">
      <c r="A9" s="22" t="s">
        <v>48</v>
      </c>
      <c r="B9" s="23" t="s">
        <v>68</v>
      </c>
      <c r="C9" s="24">
        <v>274750</v>
      </c>
      <c r="D9" s="24">
        <v>266595</v>
      </c>
      <c r="E9" s="24">
        <v>274280</v>
      </c>
      <c r="F9" s="24">
        <v>262865</v>
      </c>
      <c r="G9" s="24">
        <v>230805</v>
      </c>
      <c r="H9" s="24">
        <v>200620</v>
      </c>
      <c r="I9" s="24">
        <v>137770</v>
      </c>
      <c r="J9" s="24">
        <v>121245</v>
      </c>
      <c r="K9" s="24">
        <v>111450</v>
      </c>
      <c r="L9" s="24">
        <v>101260</v>
      </c>
      <c r="M9" s="13"/>
      <c r="N9" s="18"/>
      <c r="O9" s="19"/>
    </row>
    <row r="10" spans="1:15" ht="12.75">
      <c r="A10" s="1" t="s">
        <v>49</v>
      </c>
      <c r="B10" s="1" t="s">
        <v>67</v>
      </c>
      <c r="C10" s="19">
        <v>23525</v>
      </c>
      <c r="D10" s="19">
        <v>22640</v>
      </c>
      <c r="E10" s="19">
        <v>23620</v>
      </c>
      <c r="F10" s="19">
        <v>25980</v>
      </c>
      <c r="G10" s="19">
        <v>27260</v>
      </c>
      <c r="H10" s="19">
        <v>27460</v>
      </c>
      <c r="I10" s="19">
        <v>27985</v>
      </c>
      <c r="J10" s="19">
        <v>29540</v>
      </c>
      <c r="K10" s="19">
        <v>29865</v>
      </c>
      <c r="L10" s="19">
        <v>29575</v>
      </c>
      <c r="M10" s="13"/>
      <c r="N10" s="18"/>
      <c r="O10" s="19"/>
    </row>
    <row r="11" spans="1:15" ht="12.75">
      <c r="A11" s="1" t="s">
        <v>49</v>
      </c>
      <c r="B11" s="1" t="s">
        <v>68</v>
      </c>
      <c r="C11" s="19">
        <v>6275</v>
      </c>
      <c r="D11" s="19">
        <v>6260</v>
      </c>
      <c r="E11" s="19">
        <v>6665</v>
      </c>
      <c r="F11" s="19">
        <v>7010</v>
      </c>
      <c r="G11" s="19">
        <v>7145</v>
      </c>
      <c r="H11" s="19">
        <v>7320</v>
      </c>
      <c r="I11" s="19">
        <v>6595</v>
      </c>
      <c r="J11" s="19">
        <v>6705</v>
      </c>
      <c r="K11" s="19">
        <v>6450</v>
      </c>
      <c r="L11" s="19">
        <v>6405</v>
      </c>
      <c r="M11" s="13"/>
      <c r="N11" s="18"/>
      <c r="O11" s="19"/>
    </row>
    <row r="12" spans="1:15" ht="12.75">
      <c r="A12" s="12" t="s">
        <v>50</v>
      </c>
      <c r="B12" s="12" t="s">
        <v>67</v>
      </c>
      <c r="C12" s="21">
        <v>138990</v>
      </c>
      <c r="D12" s="21">
        <v>138515</v>
      </c>
      <c r="E12" s="21">
        <v>153970</v>
      </c>
      <c r="F12" s="21">
        <v>174935</v>
      </c>
      <c r="G12" s="21">
        <v>180275</v>
      </c>
      <c r="H12" s="21">
        <v>180205</v>
      </c>
      <c r="I12" s="21">
        <v>175075</v>
      </c>
      <c r="J12" s="21">
        <v>182340</v>
      </c>
      <c r="K12" s="21">
        <v>179940</v>
      </c>
      <c r="L12" s="21">
        <v>181375</v>
      </c>
      <c r="M12" s="13"/>
      <c r="N12" s="18"/>
      <c r="O12" s="19"/>
    </row>
    <row r="13" spans="1:15" ht="12.75">
      <c r="A13" s="23" t="s">
        <v>50</v>
      </c>
      <c r="B13" s="23" t="s">
        <v>68</v>
      </c>
      <c r="C13" s="24">
        <v>109940</v>
      </c>
      <c r="D13" s="24">
        <v>110065</v>
      </c>
      <c r="E13" s="24">
        <v>122280</v>
      </c>
      <c r="F13" s="24">
        <v>125735</v>
      </c>
      <c r="G13" s="24">
        <v>120780</v>
      </c>
      <c r="H13" s="24">
        <v>102220</v>
      </c>
      <c r="I13" s="24">
        <v>95595</v>
      </c>
      <c r="J13" s="24">
        <v>99555</v>
      </c>
      <c r="K13" s="24">
        <v>101500</v>
      </c>
      <c r="L13" s="24">
        <v>100715</v>
      </c>
      <c r="M13" s="13"/>
      <c r="N13" s="18"/>
      <c r="O13" s="19"/>
    </row>
    <row r="14" spans="1:17" ht="12.75">
      <c r="A14" s="1" t="s">
        <v>51</v>
      </c>
      <c r="C14" s="19">
        <v>1057305</v>
      </c>
      <c r="D14" s="19">
        <v>1068830</v>
      </c>
      <c r="E14" s="19">
        <v>1144015</v>
      </c>
      <c r="F14" s="19">
        <v>1185195</v>
      </c>
      <c r="G14" s="19">
        <v>1145965</v>
      </c>
      <c r="H14" s="19">
        <v>1117335</v>
      </c>
      <c r="I14" s="19">
        <v>971415</v>
      </c>
      <c r="J14" s="19">
        <v>995745</v>
      </c>
      <c r="K14" s="19">
        <v>988885</v>
      </c>
      <c r="L14" s="19">
        <v>992130</v>
      </c>
      <c r="M14" s="18"/>
      <c r="N14" s="13"/>
      <c r="O14" s="18"/>
      <c r="P14" s="19"/>
      <c r="Q14" s="25"/>
    </row>
    <row r="15" spans="4:17" ht="12.75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"/>
      <c r="O15" s="13"/>
      <c r="P15" s="19"/>
      <c r="Q15" s="25"/>
    </row>
    <row r="16" spans="1:13" ht="12.75">
      <c r="A16" s="1" t="s">
        <v>69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4:13" ht="12.75"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4:13" ht="12.75"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4:13" ht="12.75"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8" width="9.28125" style="1" customWidth="1"/>
    <col min="9" max="16384" width="9.140625" style="1" customWidth="1"/>
  </cols>
  <sheetData>
    <row r="1" ht="12.75">
      <c r="A1" s="4" t="s">
        <v>44</v>
      </c>
    </row>
    <row r="3" ht="12.75">
      <c r="A3" s="5" t="s">
        <v>254</v>
      </c>
    </row>
    <row r="5" spans="1:8" ht="12.75">
      <c r="A5" s="9"/>
      <c r="B5" s="30" t="s">
        <v>85</v>
      </c>
      <c r="C5" s="30" t="s">
        <v>86</v>
      </c>
      <c r="D5" s="30" t="s">
        <v>87</v>
      </c>
      <c r="E5" s="30" t="s">
        <v>88</v>
      </c>
      <c r="F5" s="30" t="s">
        <v>89</v>
      </c>
      <c r="G5" s="30" t="s">
        <v>90</v>
      </c>
      <c r="H5" s="30" t="s">
        <v>91</v>
      </c>
    </row>
    <row r="6" spans="1:10" ht="12.75">
      <c r="A6" s="9" t="s">
        <v>255</v>
      </c>
      <c r="B6" s="28">
        <v>185</v>
      </c>
      <c r="C6" s="28">
        <v>210</v>
      </c>
      <c r="D6" s="28">
        <v>240</v>
      </c>
      <c r="E6" s="28">
        <v>270</v>
      </c>
      <c r="F6" s="28">
        <v>325</v>
      </c>
      <c r="G6" s="28">
        <v>345</v>
      </c>
      <c r="H6" s="28">
        <v>370</v>
      </c>
      <c r="J6" s="13"/>
    </row>
    <row r="7" spans="1:10" ht="12.75">
      <c r="A7" s="9" t="s">
        <v>256</v>
      </c>
      <c r="B7" s="28">
        <v>960</v>
      </c>
      <c r="C7" s="28">
        <v>990</v>
      </c>
      <c r="D7" s="28">
        <v>1080</v>
      </c>
      <c r="E7" s="28">
        <v>1135</v>
      </c>
      <c r="F7" s="28">
        <v>1285</v>
      </c>
      <c r="G7" s="28">
        <v>1315</v>
      </c>
      <c r="H7" s="28">
        <v>1355</v>
      </c>
      <c r="J7" s="13"/>
    </row>
    <row r="8" spans="1:10" ht="12.75">
      <c r="A8" s="9" t="s">
        <v>257</v>
      </c>
      <c r="B8" s="28">
        <v>2980</v>
      </c>
      <c r="C8" s="28">
        <v>3080</v>
      </c>
      <c r="D8" s="28">
        <v>3355</v>
      </c>
      <c r="E8" s="28">
        <v>3380</v>
      </c>
      <c r="F8" s="28">
        <v>3795</v>
      </c>
      <c r="G8" s="28">
        <v>3885</v>
      </c>
      <c r="H8" s="28">
        <v>4115</v>
      </c>
      <c r="J8" s="13"/>
    </row>
    <row r="9" spans="1:10" ht="12.75">
      <c r="A9" s="9" t="s">
        <v>258</v>
      </c>
      <c r="B9" s="28">
        <v>12160</v>
      </c>
      <c r="C9" s="28">
        <v>12130</v>
      </c>
      <c r="D9" s="28">
        <v>12610</v>
      </c>
      <c r="E9" s="28">
        <v>11820</v>
      </c>
      <c r="F9" s="28">
        <v>12720</v>
      </c>
      <c r="G9" s="28">
        <v>12445</v>
      </c>
      <c r="H9" s="28">
        <v>12615</v>
      </c>
      <c r="J9" s="13"/>
    </row>
    <row r="11" ht="12.75">
      <c r="A11" s="12" t="s">
        <v>251</v>
      </c>
    </row>
    <row r="34" ht="12.75">
      <c r="I34" s="5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11" width="9.140625" style="1" customWidth="1"/>
    <col min="12" max="12" width="12.00390625" style="1" customWidth="1"/>
    <col min="13" max="13" width="10.42187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259</v>
      </c>
    </row>
    <row r="4" ht="12.75">
      <c r="A4" s="5"/>
    </row>
    <row r="5" spans="1:14" s="45" customFormat="1" ht="12.75">
      <c r="A5" s="88"/>
      <c r="B5" s="89"/>
      <c r="C5" s="88" t="s">
        <v>260</v>
      </c>
      <c r="D5" s="88" t="s">
        <v>261</v>
      </c>
      <c r="E5" s="88" t="s">
        <v>262</v>
      </c>
      <c r="F5" s="88" t="s">
        <v>263</v>
      </c>
      <c r="G5" s="88" t="s">
        <v>264</v>
      </c>
      <c r="H5" s="88" t="s">
        <v>265</v>
      </c>
      <c r="I5" s="88" t="s">
        <v>266</v>
      </c>
      <c r="J5" s="88" t="s">
        <v>267</v>
      </c>
      <c r="K5" s="88" t="s">
        <v>268</v>
      </c>
      <c r="L5" s="88" t="s">
        <v>269</v>
      </c>
      <c r="M5" s="88" t="s">
        <v>144</v>
      </c>
      <c r="N5" s="90"/>
    </row>
    <row r="6" spans="1:14" ht="12.75">
      <c r="A6" s="91" t="s">
        <v>82</v>
      </c>
      <c r="B6" s="66" t="s">
        <v>67</v>
      </c>
      <c r="C6" s="92">
        <v>2525</v>
      </c>
      <c r="D6" s="92">
        <v>13620</v>
      </c>
      <c r="E6" s="92">
        <v>16920</v>
      </c>
      <c r="F6" s="92">
        <v>16840</v>
      </c>
      <c r="G6" s="92">
        <v>17005</v>
      </c>
      <c r="H6" s="92">
        <v>15450</v>
      </c>
      <c r="I6" s="92">
        <v>14240</v>
      </c>
      <c r="J6" s="92">
        <v>12330</v>
      </c>
      <c r="K6" s="92">
        <v>4455</v>
      </c>
      <c r="L6" s="92">
        <v>275</v>
      </c>
      <c r="M6" s="92">
        <v>30</v>
      </c>
      <c r="N6" s="19"/>
    </row>
    <row r="7" spans="1:15" ht="12.75">
      <c r="A7" s="91" t="s">
        <v>91</v>
      </c>
      <c r="B7" s="66" t="s">
        <v>67</v>
      </c>
      <c r="C7" s="93">
        <v>1975</v>
      </c>
      <c r="D7" s="93">
        <v>15480</v>
      </c>
      <c r="E7" s="93">
        <v>23670</v>
      </c>
      <c r="F7" s="93">
        <v>20510</v>
      </c>
      <c r="G7" s="93">
        <v>18300</v>
      </c>
      <c r="H7" s="93">
        <v>18530</v>
      </c>
      <c r="I7" s="93">
        <v>17195</v>
      </c>
      <c r="J7" s="93">
        <v>12235</v>
      </c>
      <c r="K7" s="93">
        <v>5795</v>
      </c>
      <c r="L7" s="93">
        <v>1325</v>
      </c>
      <c r="M7" s="93">
        <v>0</v>
      </c>
      <c r="N7" s="19"/>
      <c r="O7" s="13"/>
    </row>
    <row r="8" spans="1:15" ht="12.75">
      <c r="A8" s="91" t="s">
        <v>82</v>
      </c>
      <c r="B8" s="66" t="s">
        <v>68</v>
      </c>
      <c r="C8" s="92">
        <v>2860</v>
      </c>
      <c r="D8" s="92">
        <v>5575</v>
      </c>
      <c r="E8" s="92">
        <v>6380</v>
      </c>
      <c r="F8" s="92">
        <v>7250</v>
      </c>
      <c r="G8" s="92">
        <v>7525</v>
      </c>
      <c r="H8" s="92">
        <v>6850</v>
      </c>
      <c r="I8" s="92">
        <v>6265</v>
      </c>
      <c r="J8" s="92">
        <v>6710</v>
      </c>
      <c r="K8" s="92">
        <v>4195</v>
      </c>
      <c r="L8" s="92">
        <v>2090</v>
      </c>
      <c r="M8" s="92">
        <v>465</v>
      </c>
      <c r="N8" s="19"/>
      <c r="O8" s="13"/>
    </row>
    <row r="9" spans="1:15" ht="12.75">
      <c r="A9" s="91" t="s">
        <v>91</v>
      </c>
      <c r="B9" s="66" t="s">
        <v>68</v>
      </c>
      <c r="C9" s="93">
        <v>3265</v>
      </c>
      <c r="D9" s="93">
        <v>6685</v>
      </c>
      <c r="E9" s="93">
        <v>7645</v>
      </c>
      <c r="F9" s="93">
        <v>7780</v>
      </c>
      <c r="G9" s="93">
        <v>7820</v>
      </c>
      <c r="H9" s="93">
        <v>7915</v>
      </c>
      <c r="I9" s="93">
        <v>7330</v>
      </c>
      <c r="J9" s="93">
        <v>6690</v>
      </c>
      <c r="K9" s="93">
        <v>6045</v>
      </c>
      <c r="L9" s="93">
        <v>5190</v>
      </c>
      <c r="M9" s="93">
        <v>0</v>
      </c>
      <c r="N9" s="19"/>
      <c r="O9" s="13"/>
    </row>
    <row r="10" spans="1:13" ht="12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12.75">
      <c r="A11" s="12" t="s">
        <v>251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58" spans="1:15" ht="12.75">
      <c r="A58" s="94"/>
      <c r="B58" s="95"/>
      <c r="C58" s="96" t="s">
        <v>270</v>
      </c>
      <c r="D58" s="97" t="s">
        <v>261</v>
      </c>
      <c r="E58" s="97" t="s">
        <v>262</v>
      </c>
      <c r="F58" s="97" t="s">
        <v>263</v>
      </c>
      <c r="G58" s="97" t="s">
        <v>264</v>
      </c>
      <c r="H58" s="97" t="s">
        <v>265</v>
      </c>
      <c r="I58" s="97" t="s">
        <v>266</v>
      </c>
      <c r="J58" s="97" t="s">
        <v>267</v>
      </c>
      <c r="K58" s="97" t="s">
        <v>268</v>
      </c>
      <c r="L58" s="96" t="s">
        <v>271</v>
      </c>
      <c r="M58" s="97" t="s">
        <v>144</v>
      </c>
      <c r="O58" s="98" t="s">
        <v>272</v>
      </c>
    </row>
    <row r="59" spans="1:15" ht="12.75">
      <c r="A59" s="99" t="s">
        <v>57</v>
      </c>
      <c r="B59" s="100" t="s">
        <v>67</v>
      </c>
      <c r="C59" s="101" t="e">
        <f>C6/$N6</f>
        <v>#DIV/0!</v>
      </c>
      <c r="D59" s="101" t="e">
        <f aca="true" t="shared" si="0" ref="D59:M59">D6/$N6</f>
        <v>#DIV/0!</v>
      </c>
      <c r="E59" s="101" t="e">
        <f t="shared" si="0"/>
        <v>#DIV/0!</v>
      </c>
      <c r="F59" s="101" t="e">
        <f t="shared" si="0"/>
        <v>#DIV/0!</v>
      </c>
      <c r="G59" s="101" t="e">
        <f t="shared" si="0"/>
        <v>#DIV/0!</v>
      </c>
      <c r="H59" s="101" t="e">
        <f t="shared" si="0"/>
        <v>#DIV/0!</v>
      </c>
      <c r="I59" s="101" t="e">
        <f t="shared" si="0"/>
        <v>#DIV/0!</v>
      </c>
      <c r="J59" s="101" t="e">
        <f t="shared" si="0"/>
        <v>#DIV/0!</v>
      </c>
      <c r="K59" s="101" t="e">
        <f t="shared" si="0"/>
        <v>#DIV/0!</v>
      </c>
      <c r="L59" s="101" t="e">
        <f t="shared" si="0"/>
        <v>#DIV/0!</v>
      </c>
      <c r="M59" s="101" t="e">
        <f t="shared" si="0"/>
        <v>#DIV/0!</v>
      </c>
      <c r="O59" s="102">
        <f>SUM(H59:L59)</f>
        <v>0</v>
      </c>
    </row>
    <row r="60" spans="1:15" ht="12.75">
      <c r="A60" s="99" t="s">
        <v>66</v>
      </c>
      <c r="B60" s="100" t="s">
        <v>67</v>
      </c>
      <c r="C60" s="101" t="e">
        <f>C7/$N7</f>
        <v>#DIV/0!</v>
      </c>
      <c r="D60" s="101" t="e">
        <f aca="true" t="shared" si="1" ref="D60:M60">D7/$N7</f>
        <v>#DIV/0!</v>
      </c>
      <c r="E60" s="101" t="e">
        <f t="shared" si="1"/>
        <v>#DIV/0!</v>
      </c>
      <c r="F60" s="101" t="e">
        <f t="shared" si="1"/>
        <v>#DIV/0!</v>
      </c>
      <c r="G60" s="101" t="e">
        <f t="shared" si="1"/>
        <v>#DIV/0!</v>
      </c>
      <c r="H60" s="101" t="e">
        <f t="shared" si="1"/>
        <v>#DIV/0!</v>
      </c>
      <c r="I60" s="101" t="e">
        <f t="shared" si="1"/>
        <v>#DIV/0!</v>
      </c>
      <c r="J60" s="101" t="e">
        <f t="shared" si="1"/>
        <v>#DIV/0!</v>
      </c>
      <c r="K60" s="101" t="e">
        <f t="shared" si="1"/>
        <v>#DIV/0!</v>
      </c>
      <c r="L60" s="101" t="e">
        <f t="shared" si="1"/>
        <v>#DIV/0!</v>
      </c>
      <c r="M60" s="101" t="e">
        <f t="shared" si="1"/>
        <v>#DIV/0!</v>
      </c>
      <c r="O60" s="102">
        <f>SUM(H60:L60)</f>
        <v>0</v>
      </c>
    </row>
    <row r="61" spans="1:15" ht="12.75">
      <c r="A61" s="99" t="s">
        <v>57</v>
      </c>
      <c r="B61" s="100" t="s">
        <v>68</v>
      </c>
      <c r="C61" s="101" t="e">
        <f aca="true" t="shared" si="2" ref="C61:M61">C8/$N8</f>
        <v>#DIV/0!</v>
      </c>
      <c r="D61" s="101" t="e">
        <f t="shared" si="2"/>
        <v>#DIV/0!</v>
      </c>
      <c r="E61" s="101" t="e">
        <f t="shared" si="2"/>
        <v>#DIV/0!</v>
      </c>
      <c r="F61" s="101" t="e">
        <f t="shared" si="2"/>
        <v>#DIV/0!</v>
      </c>
      <c r="G61" s="101" t="e">
        <f t="shared" si="2"/>
        <v>#DIV/0!</v>
      </c>
      <c r="H61" s="101" t="e">
        <f t="shared" si="2"/>
        <v>#DIV/0!</v>
      </c>
      <c r="I61" s="101" t="e">
        <f t="shared" si="2"/>
        <v>#DIV/0!</v>
      </c>
      <c r="J61" s="101" t="e">
        <f t="shared" si="2"/>
        <v>#DIV/0!</v>
      </c>
      <c r="K61" s="101" t="e">
        <f t="shared" si="2"/>
        <v>#DIV/0!</v>
      </c>
      <c r="L61" s="101" t="e">
        <f t="shared" si="2"/>
        <v>#DIV/0!</v>
      </c>
      <c r="M61" s="101" t="e">
        <f t="shared" si="2"/>
        <v>#DIV/0!</v>
      </c>
      <c r="O61" s="102">
        <f>SUM(H61:L61)</f>
        <v>0</v>
      </c>
    </row>
    <row r="62" spans="1:15" ht="12.75">
      <c r="A62" s="99" t="s">
        <v>66</v>
      </c>
      <c r="B62" s="100" t="s">
        <v>68</v>
      </c>
      <c r="C62" s="101" t="e">
        <f aca="true" t="shared" si="3" ref="C62:M62">C9/$N9</f>
        <v>#DIV/0!</v>
      </c>
      <c r="D62" s="101" t="e">
        <f t="shared" si="3"/>
        <v>#DIV/0!</v>
      </c>
      <c r="E62" s="101" t="e">
        <f t="shared" si="3"/>
        <v>#DIV/0!</v>
      </c>
      <c r="F62" s="101" t="e">
        <f t="shared" si="3"/>
        <v>#DIV/0!</v>
      </c>
      <c r="G62" s="101" t="e">
        <f t="shared" si="3"/>
        <v>#DIV/0!</v>
      </c>
      <c r="H62" s="101" t="e">
        <f t="shared" si="3"/>
        <v>#DIV/0!</v>
      </c>
      <c r="I62" s="101" t="e">
        <f t="shared" si="3"/>
        <v>#DIV/0!</v>
      </c>
      <c r="J62" s="101" t="e">
        <f t="shared" si="3"/>
        <v>#DIV/0!</v>
      </c>
      <c r="K62" s="101" t="e">
        <f t="shared" si="3"/>
        <v>#DIV/0!</v>
      </c>
      <c r="L62" s="101" t="e">
        <f t="shared" si="3"/>
        <v>#DIV/0!</v>
      </c>
      <c r="M62" s="101" t="e">
        <f t="shared" si="3"/>
        <v>#DIV/0!</v>
      </c>
      <c r="O62" s="102">
        <f>SUM(H62:L62)</f>
        <v>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9" sqref="A9"/>
    </sheetView>
  </sheetViews>
  <sheetFormatPr defaultColWidth="9.140625" defaultRowHeight="12.75"/>
  <cols>
    <col min="1" max="1" width="30.140625" style="8" customWidth="1"/>
    <col min="2" max="2" width="17.28125" style="48" customWidth="1"/>
    <col min="3" max="3" width="12.7109375" style="49" customWidth="1"/>
    <col min="4" max="6" width="15.28125" style="49" customWidth="1"/>
    <col min="7" max="7" width="0" style="8" hidden="1" customWidth="1"/>
    <col min="8" max="8" width="9.140625" style="8" customWidth="1"/>
    <col min="9" max="9" width="14.8515625" style="8" customWidth="1"/>
    <col min="10" max="10" width="15.57421875" style="8" customWidth="1"/>
    <col min="11" max="16384" width="9.140625" style="8" customWidth="1"/>
  </cols>
  <sheetData>
    <row r="1" ht="12.75">
      <c r="A1" s="4" t="s">
        <v>44</v>
      </c>
    </row>
    <row r="3" spans="1:5" ht="14.25" customHeight="1">
      <c r="A3" s="5" t="s">
        <v>273</v>
      </c>
      <c r="E3" s="48"/>
    </row>
    <row r="4" ht="12.75">
      <c r="A4" s="5"/>
    </row>
    <row r="5" spans="1:3" ht="12.75">
      <c r="A5" s="70" t="s">
        <v>274</v>
      </c>
      <c r="B5" s="103" t="s">
        <v>275</v>
      </c>
      <c r="C5" s="104" t="s">
        <v>276</v>
      </c>
    </row>
    <row r="6" spans="1:3" ht="12.75">
      <c r="A6" s="70" t="s">
        <v>277</v>
      </c>
      <c r="B6" s="105">
        <v>3216655</v>
      </c>
      <c r="C6" s="106">
        <v>0.09260902448946572</v>
      </c>
    </row>
    <row r="7" spans="1:3" ht="12.75">
      <c r="A7" s="70" t="s">
        <v>278</v>
      </c>
      <c r="B7" s="105">
        <v>15887699</v>
      </c>
      <c r="C7" s="106">
        <v>0.45741439656172633</v>
      </c>
    </row>
    <row r="8" spans="1:3" ht="12.75">
      <c r="A8" s="70" t="s">
        <v>279</v>
      </c>
      <c r="B8" s="105">
        <v>5011575</v>
      </c>
      <c r="C8" s="106">
        <v>0.14428562339007264</v>
      </c>
    </row>
    <row r="9" spans="1:3" ht="12.75">
      <c r="A9" s="70" t="s">
        <v>280</v>
      </c>
      <c r="B9" s="105">
        <v>2833688</v>
      </c>
      <c r="C9" s="106">
        <v>0.08158322275391833</v>
      </c>
    </row>
    <row r="10" spans="1:3" ht="12.75">
      <c r="A10" s="70" t="s">
        <v>281</v>
      </c>
      <c r="B10" s="105">
        <v>832505</v>
      </c>
      <c r="C10" s="106">
        <v>0.02396821416428018</v>
      </c>
    </row>
    <row r="11" spans="1:3" ht="12.75">
      <c r="A11" s="70" t="s">
        <v>282</v>
      </c>
      <c r="B11" s="105">
        <v>6951588</v>
      </c>
      <c r="C11" s="106">
        <v>0.2001395186405368</v>
      </c>
    </row>
    <row r="12" spans="1:3" ht="12.75">
      <c r="A12" s="70" t="s">
        <v>283</v>
      </c>
      <c r="B12" s="105">
        <v>34733710</v>
      </c>
      <c r="C12" s="106">
        <v>1</v>
      </c>
    </row>
    <row r="13" ht="12.75">
      <c r="C13" s="50"/>
    </row>
    <row r="14" spans="1:3" ht="12.75">
      <c r="A14" s="8" t="s">
        <v>284</v>
      </c>
      <c r="C14" s="50"/>
    </row>
    <row r="15" ht="12.75">
      <c r="C15" s="10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5" sqref="A5"/>
    </sheetView>
  </sheetViews>
  <sheetFormatPr defaultColWidth="9.140625" defaultRowHeight="12.75"/>
  <cols>
    <col min="1" max="1" width="26.7109375" style="1" customWidth="1"/>
    <col min="2" max="2" width="17.140625" style="1" customWidth="1"/>
    <col min="3" max="3" width="10.57421875" style="1" customWidth="1"/>
    <col min="4" max="4" width="13.421875" style="1" customWidth="1"/>
    <col min="5" max="5" width="9.140625" style="1" customWidth="1"/>
    <col min="6" max="6" width="15.140625" style="1" customWidth="1"/>
    <col min="7" max="7" width="12.421875" style="1" customWidth="1"/>
    <col min="8" max="8" width="14.00390625" style="1" customWidth="1"/>
    <col min="9" max="9" width="12.421875" style="1" customWidth="1"/>
    <col min="10" max="16384" width="9.140625" style="1" customWidth="1"/>
  </cols>
  <sheetData>
    <row r="1" ht="12.75">
      <c r="A1" s="4" t="s">
        <v>44</v>
      </c>
    </row>
    <row r="3" ht="12.75">
      <c r="A3" s="2" t="s">
        <v>285</v>
      </c>
    </row>
    <row r="5" spans="1:3" ht="12.75">
      <c r="A5" s="9" t="s">
        <v>274</v>
      </c>
      <c r="B5" s="103" t="s">
        <v>275</v>
      </c>
      <c r="C5" s="104" t="s">
        <v>276</v>
      </c>
    </row>
    <row r="6" spans="1:3" ht="12.75">
      <c r="A6" s="9" t="s">
        <v>286</v>
      </c>
      <c r="B6" s="105">
        <v>3205016</v>
      </c>
      <c r="C6" s="108">
        <f aca="true" t="shared" si="0" ref="C6:C11">B6/$B$11</f>
        <v>0.16793907609446607</v>
      </c>
    </row>
    <row r="7" spans="1:3" ht="12.75">
      <c r="A7" s="9" t="s">
        <v>287</v>
      </c>
      <c r="B7" s="105">
        <v>9313537</v>
      </c>
      <c r="C7" s="108">
        <f t="shared" si="0"/>
        <v>0.48801840582125805</v>
      </c>
    </row>
    <row r="8" spans="1:3" ht="12.75">
      <c r="A8" s="9" t="s">
        <v>288</v>
      </c>
      <c r="B8" s="105">
        <v>1210867</v>
      </c>
      <c r="C8" s="108">
        <f t="shared" si="0"/>
        <v>0.0634480093869353</v>
      </c>
    </row>
    <row r="9" spans="1:3" ht="12.75">
      <c r="A9" s="9" t="s">
        <v>289</v>
      </c>
      <c r="B9" s="105">
        <v>4454246</v>
      </c>
      <c r="C9" s="108">
        <f t="shared" si="0"/>
        <v>0.23339726164782676</v>
      </c>
    </row>
    <row r="10" spans="1:3" ht="12.75">
      <c r="A10" s="9" t="s">
        <v>290</v>
      </c>
      <c r="B10" s="105">
        <v>900731</v>
      </c>
      <c r="C10" s="108">
        <f t="shared" si="0"/>
        <v>0.0471972470495138</v>
      </c>
    </row>
    <row r="11" spans="1:3" ht="12.75">
      <c r="A11" s="9" t="s">
        <v>291</v>
      </c>
      <c r="B11" s="105">
        <v>19084397</v>
      </c>
      <c r="C11" s="108">
        <f t="shared" si="0"/>
        <v>1</v>
      </c>
    </row>
    <row r="12" ht="12.75">
      <c r="B12" s="25"/>
    </row>
    <row r="13" spans="1:2" ht="12.75">
      <c r="A13" s="8" t="s">
        <v>284</v>
      </c>
      <c r="B13" s="25"/>
    </row>
    <row r="14" ht="12.75">
      <c r="B14" s="25"/>
    </row>
    <row r="15" ht="12.75">
      <c r="B15" s="25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5" sqref="A5"/>
    </sheetView>
  </sheetViews>
  <sheetFormatPr defaultColWidth="9.140625" defaultRowHeight="12.75"/>
  <cols>
    <col min="1" max="1" width="18.421875" style="1" customWidth="1"/>
    <col min="2" max="2" width="16.7109375" style="18" customWidth="1"/>
    <col min="3" max="3" width="16.140625" style="1" customWidth="1"/>
    <col min="4" max="5" width="11.28125" style="1" customWidth="1"/>
    <col min="6" max="6" width="6.28125" style="1" customWidth="1"/>
    <col min="7" max="7" width="5.8515625" style="1" customWidth="1"/>
    <col min="8" max="8" width="9.140625" style="1" customWidth="1"/>
    <col min="9" max="9" width="10.28125" style="1" customWidth="1"/>
    <col min="10" max="16384" width="9.140625" style="1" customWidth="1"/>
  </cols>
  <sheetData>
    <row r="1" ht="12.75">
      <c r="A1" s="4" t="s">
        <v>44</v>
      </c>
    </row>
    <row r="3" ht="12.75">
      <c r="A3" s="2" t="s">
        <v>292</v>
      </c>
    </row>
    <row r="4" ht="12.75">
      <c r="A4" s="2"/>
    </row>
    <row r="5" spans="1:3" ht="12.75">
      <c r="A5" s="9" t="s">
        <v>274</v>
      </c>
      <c r="B5" s="103" t="s">
        <v>275</v>
      </c>
      <c r="C5" s="109" t="s">
        <v>293</v>
      </c>
    </row>
    <row r="6" spans="1:4" ht="12.75">
      <c r="A6" s="9" t="s">
        <v>294</v>
      </c>
      <c r="B6" s="28">
        <v>5011575</v>
      </c>
      <c r="C6" s="108">
        <v>0.6388026762136593</v>
      </c>
      <c r="D6" s="110"/>
    </row>
    <row r="7" spans="1:4" ht="12.75">
      <c r="A7" s="9" t="s">
        <v>295</v>
      </c>
      <c r="B7" s="28">
        <v>349105</v>
      </c>
      <c r="C7" s="108">
        <v>0.04449882687170589</v>
      </c>
      <c r="D7" s="110"/>
    </row>
    <row r="8" spans="1:4" ht="12.75">
      <c r="A8" s="9" t="s">
        <v>296</v>
      </c>
      <c r="B8" s="28">
        <v>1148462</v>
      </c>
      <c r="C8" s="108">
        <v>0.14638922876135574</v>
      </c>
      <c r="D8" s="110"/>
    </row>
    <row r="9" spans="1:9" ht="12.75">
      <c r="A9" s="9" t="s">
        <v>297</v>
      </c>
      <c r="B9" s="28">
        <v>840575</v>
      </c>
      <c r="C9" s="108">
        <v>0.10714427291984985</v>
      </c>
      <c r="D9" s="110"/>
      <c r="E9" s="39"/>
      <c r="G9" s="25"/>
      <c r="H9" s="13"/>
      <c r="I9" s="13"/>
    </row>
    <row r="10" spans="1:9" ht="12.75">
      <c r="A10" s="9" t="s">
        <v>298</v>
      </c>
      <c r="B10" s="28">
        <v>438426</v>
      </c>
      <c r="C10" s="108">
        <v>0.05588416857408095</v>
      </c>
      <c r="D10" s="110"/>
      <c r="E10" s="39"/>
      <c r="G10" s="25"/>
      <c r="H10" s="13"/>
      <c r="I10" s="13"/>
    </row>
    <row r="11" spans="1:9" ht="12.75">
      <c r="A11" s="9" t="s">
        <v>299</v>
      </c>
      <c r="B11" s="28">
        <v>57120</v>
      </c>
      <c r="C11" s="108">
        <v>0.00728082665934845</v>
      </c>
      <c r="D11" s="110"/>
      <c r="E11" s="39"/>
      <c r="G11" s="25"/>
      <c r="H11" s="13"/>
      <c r="I11" s="13"/>
    </row>
    <row r="12" spans="1:9" ht="12.75">
      <c r="A12" s="9" t="s">
        <v>51</v>
      </c>
      <c r="B12" s="28">
        <v>7845263</v>
      </c>
      <c r="C12" s="108">
        <v>1</v>
      </c>
      <c r="E12" s="39"/>
      <c r="G12" s="25"/>
      <c r="H12" s="13"/>
      <c r="I12" s="13"/>
    </row>
    <row r="13" spans="1:9" ht="12.75">
      <c r="A13" s="12"/>
      <c r="C13" s="11"/>
      <c r="E13" s="39"/>
      <c r="G13" s="25"/>
      <c r="H13" s="13"/>
      <c r="I13" s="13"/>
    </row>
    <row r="14" spans="1:9" ht="12.75">
      <c r="A14" s="12" t="s">
        <v>300</v>
      </c>
      <c r="C14" s="11"/>
      <c r="E14" s="39"/>
      <c r="G14" s="25"/>
      <c r="H14" s="13"/>
      <c r="I14" s="13"/>
    </row>
    <row r="15" spans="1:9" ht="12.75">
      <c r="A15" s="12"/>
      <c r="C15" s="11"/>
      <c r="E15" s="39"/>
      <c r="G15" s="25"/>
      <c r="H15" s="13"/>
      <c r="I15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21" sqref="C21"/>
    </sheetView>
  </sheetViews>
  <sheetFormatPr defaultColWidth="9.140625" defaultRowHeight="12.75"/>
  <cols>
    <col min="1" max="1" width="35.140625" style="1" customWidth="1"/>
    <col min="2" max="2" width="20.57421875" style="1" customWidth="1"/>
    <col min="3" max="3" width="13.00390625" style="1" customWidth="1"/>
    <col min="4" max="4" width="14.7109375" style="1" customWidth="1"/>
    <col min="5" max="16384" width="9.140625" style="1" customWidth="1"/>
  </cols>
  <sheetData>
    <row r="1" ht="12.75">
      <c r="A1" s="4" t="s">
        <v>44</v>
      </c>
    </row>
    <row r="3" ht="12.75">
      <c r="A3" s="2" t="s">
        <v>301</v>
      </c>
    </row>
    <row r="5" spans="1:3" ht="12.75">
      <c r="A5" s="9" t="s">
        <v>302</v>
      </c>
      <c r="B5" s="109" t="s">
        <v>275</v>
      </c>
      <c r="C5" s="109" t="s">
        <v>293</v>
      </c>
    </row>
    <row r="6" spans="1:4" ht="12.75">
      <c r="A6" s="9" t="s">
        <v>303</v>
      </c>
      <c r="B6" s="28">
        <v>247927</v>
      </c>
      <c r="C6" s="26">
        <v>0.058911517361203515</v>
      </c>
      <c r="D6" s="18"/>
    </row>
    <row r="7" spans="1:4" ht="12.75">
      <c r="A7" s="9" t="s">
        <v>304</v>
      </c>
      <c r="B7" s="28">
        <v>861182</v>
      </c>
      <c r="C7" s="26">
        <v>0.20463095324089736</v>
      </c>
      <c r="D7" s="18"/>
    </row>
    <row r="8" spans="1:4" ht="12.75">
      <c r="A8" s="9" t="s">
        <v>108</v>
      </c>
      <c r="B8" s="28">
        <v>1490333</v>
      </c>
      <c r="C8" s="26">
        <v>0.3541275391686849</v>
      </c>
      <c r="D8" s="18"/>
    </row>
    <row r="9" spans="1:4" ht="12.75">
      <c r="A9" s="9" t="s">
        <v>305</v>
      </c>
      <c r="B9" s="28">
        <v>1368468</v>
      </c>
      <c r="C9" s="26">
        <v>0.32517041847096706</v>
      </c>
      <c r="D9" s="18"/>
    </row>
    <row r="10" spans="1:4" ht="12.75">
      <c r="A10" s="9" t="s">
        <v>306</v>
      </c>
      <c r="B10" s="28">
        <v>240554</v>
      </c>
      <c r="C10" s="26">
        <v>0.05715957175824719</v>
      </c>
      <c r="D10" s="18"/>
    </row>
    <row r="11" spans="1:4" ht="12.75">
      <c r="A11" s="9" t="s">
        <v>51</v>
      </c>
      <c r="B11" s="28">
        <v>4208464</v>
      </c>
      <c r="C11" s="26">
        <v>1</v>
      </c>
      <c r="D11" s="18"/>
    </row>
    <row r="13" ht="12.75">
      <c r="A13" s="1" t="s">
        <v>307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F20" sqref="F20"/>
    </sheetView>
  </sheetViews>
  <sheetFormatPr defaultColWidth="9.140625" defaultRowHeight="12.75"/>
  <cols>
    <col min="1" max="1" width="20.28125" style="111" customWidth="1"/>
    <col min="2" max="3" width="14.140625" style="111" customWidth="1"/>
    <col min="4" max="4" width="13.00390625" style="111" customWidth="1"/>
    <col min="5" max="5" width="11.28125" style="111" customWidth="1"/>
    <col min="6" max="6" width="14.140625" style="111" customWidth="1"/>
    <col min="7" max="16384" width="9.140625" style="111" customWidth="1"/>
  </cols>
  <sheetData>
    <row r="2" ht="12.75">
      <c r="A2" s="112" t="s">
        <v>308</v>
      </c>
    </row>
    <row r="4" ht="12.75">
      <c r="B4" s="111" t="s">
        <v>309</v>
      </c>
    </row>
    <row r="5" spans="1:6" ht="12.75">
      <c r="A5" s="111" t="s">
        <v>310</v>
      </c>
      <c r="B5" s="111" t="s">
        <v>311</v>
      </c>
      <c r="C5" s="111" t="s">
        <v>312</v>
      </c>
      <c r="D5" s="111" t="s">
        <v>313</v>
      </c>
      <c r="E5" s="111" t="s">
        <v>314</v>
      </c>
      <c r="F5" s="111" t="s">
        <v>51</v>
      </c>
    </row>
    <row r="6" spans="1:6" ht="12.75">
      <c r="A6" s="111" t="s">
        <v>315</v>
      </c>
      <c r="B6" s="113">
        <v>10377331</v>
      </c>
      <c r="C6" s="113">
        <v>6317040</v>
      </c>
      <c r="D6" s="113">
        <v>870393</v>
      </c>
      <c r="E6" s="113">
        <v>214916</v>
      </c>
      <c r="F6" s="113">
        <v>17779680</v>
      </c>
    </row>
    <row r="7" spans="1:6" ht="12.75">
      <c r="A7" s="111" t="s">
        <v>316</v>
      </c>
      <c r="B7" s="113">
        <v>11188241</v>
      </c>
      <c r="C7" s="113">
        <v>6908704</v>
      </c>
      <c r="D7" s="113">
        <v>961211</v>
      </c>
      <c r="E7" s="113">
        <v>254012</v>
      </c>
      <c r="F7" s="113">
        <v>19312168</v>
      </c>
    </row>
    <row r="8" spans="1:6" ht="12.75">
      <c r="A8" s="111" t="s">
        <v>82</v>
      </c>
      <c r="B8" s="113">
        <v>12164531</v>
      </c>
      <c r="C8" s="113">
        <v>7549087</v>
      </c>
      <c r="D8" s="113">
        <v>1067523</v>
      </c>
      <c r="E8" s="113">
        <v>266340</v>
      </c>
      <c r="F8" s="113">
        <v>21047481</v>
      </c>
    </row>
    <row r="9" spans="1:6" ht="12.75">
      <c r="A9" s="111" t="s">
        <v>83</v>
      </c>
      <c r="B9" s="113">
        <v>13135202</v>
      </c>
      <c r="C9" s="113">
        <v>8276341</v>
      </c>
      <c r="D9" s="113">
        <v>1187706</v>
      </c>
      <c r="E9" s="113">
        <v>285730</v>
      </c>
      <c r="F9" s="113">
        <v>22884979</v>
      </c>
    </row>
    <row r="10" spans="1:6" ht="12.75">
      <c r="A10" s="111" t="s">
        <v>84</v>
      </c>
      <c r="B10" s="113">
        <v>14164715</v>
      </c>
      <c r="C10" s="113">
        <v>9097354</v>
      </c>
      <c r="D10" s="113">
        <v>1299748</v>
      </c>
      <c r="E10" s="113">
        <v>382619</v>
      </c>
      <c r="F10" s="113">
        <v>24944436</v>
      </c>
    </row>
    <row r="11" spans="1:6" ht="12.75">
      <c r="A11" s="111" t="s">
        <v>85</v>
      </c>
      <c r="B11" s="113">
        <v>14642901</v>
      </c>
      <c r="C11" s="113">
        <v>9363684</v>
      </c>
      <c r="D11" s="113">
        <v>1396584</v>
      </c>
      <c r="E11" s="113">
        <v>453204</v>
      </c>
      <c r="F11" s="113">
        <v>25856373</v>
      </c>
    </row>
    <row r="12" spans="1:6" ht="12.75">
      <c r="A12" s="111" t="s">
        <v>86</v>
      </c>
      <c r="B12" s="113">
        <v>14730242</v>
      </c>
      <c r="C12" s="113">
        <v>9651373</v>
      </c>
      <c r="D12" s="113">
        <v>1478453</v>
      </c>
      <c r="E12" s="113">
        <v>372791</v>
      </c>
      <c r="F12" s="113">
        <v>26232859</v>
      </c>
    </row>
    <row r="13" spans="1:6" ht="12.75">
      <c r="A13" s="111" t="s">
        <v>87</v>
      </c>
      <c r="B13" s="113">
        <v>14808923</v>
      </c>
      <c r="C13" s="113">
        <v>9950643</v>
      </c>
      <c r="D13" s="113">
        <v>1543750</v>
      </c>
      <c r="E13" s="113">
        <v>381413</v>
      </c>
      <c r="F13" s="113">
        <v>26684729</v>
      </c>
    </row>
    <row r="14" spans="1:6" ht="12.75">
      <c r="A14" s="111" t="s">
        <v>88</v>
      </c>
      <c r="B14" s="113">
        <v>15407795</v>
      </c>
      <c r="C14" s="113">
        <v>10489655</v>
      </c>
      <c r="D14" s="113">
        <v>1618103</v>
      </c>
      <c r="E14" s="113">
        <v>402378</v>
      </c>
      <c r="F14" s="113">
        <v>27917931</v>
      </c>
    </row>
    <row r="15" spans="1:6" ht="12.75">
      <c r="A15" s="111" t="s">
        <v>89</v>
      </c>
      <c r="B15" s="113">
        <v>16289825</v>
      </c>
      <c r="C15" s="113">
        <v>10962068</v>
      </c>
      <c r="D15" s="113">
        <v>1755865</v>
      </c>
      <c r="E15" s="113">
        <v>398418</v>
      </c>
      <c r="F15" s="113">
        <v>29406176</v>
      </c>
    </row>
    <row r="16" spans="1:6" ht="12.75">
      <c r="A16" s="111" t="s">
        <v>65</v>
      </c>
      <c r="B16" s="113">
        <v>17119844</v>
      </c>
      <c r="C16" s="113">
        <v>11692011</v>
      </c>
      <c r="D16" s="113">
        <v>1960647</v>
      </c>
      <c r="E16" s="113">
        <v>403918</v>
      </c>
      <c r="F16" s="113">
        <v>31176420</v>
      </c>
    </row>
    <row r="18" spans="1:6" ht="12.75">
      <c r="A18" s="111" t="s">
        <v>317</v>
      </c>
      <c r="B18" s="113">
        <v>18209838</v>
      </c>
      <c r="C18" s="113">
        <v>11770442</v>
      </c>
      <c r="D18" s="113">
        <v>1985608</v>
      </c>
      <c r="E18" s="113">
        <v>714647</v>
      </c>
      <c r="F18" s="113">
        <v>32680535</v>
      </c>
    </row>
    <row r="19" spans="1:6" ht="12.75">
      <c r="A19" s="111" t="s">
        <v>66</v>
      </c>
      <c r="B19" s="113">
        <v>18040183</v>
      </c>
      <c r="C19" s="113">
        <v>12127047</v>
      </c>
      <c r="D19" s="113">
        <v>2069793</v>
      </c>
      <c r="E19" s="113">
        <v>807353</v>
      </c>
      <c r="F19" s="113">
        <v>33044376</v>
      </c>
    </row>
    <row r="20" spans="1:6" s="114" customFormat="1" ht="12.75">
      <c r="A20" s="114" t="s">
        <v>318</v>
      </c>
      <c r="B20" s="115">
        <f>(B19/B18)-1</f>
        <v>-0.009316667177379667</v>
      </c>
      <c r="C20" s="116">
        <f>(C19/C18)-1</f>
        <v>0.03029665326076958</v>
      </c>
      <c r="D20" s="116">
        <f>(D19/D18)-1</f>
        <v>0.042397593079802176</v>
      </c>
      <c r="E20" s="116">
        <f>(E19/E18)-1</f>
        <v>0.12972278621473254</v>
      </c>
      <c r="F20" s="115">
        <f>(F19/F18)-1</f>
        <v>0.011133263271240867</v>
      </c>
    </row>
    <row r="22" ht="12.75">
      <c r="A22" s="117" t="s">
        <v>319</v>
      </c>
    </row>
    <row r="23" spans="2:6" ht="12.75">
      <c r="B23" s="118">
        <f>(B18/B16)-1</f>
        <v>0.06366845398824905</v>
      </c>
      <c r="C23" s="118">
        <f>(C18/C16)-1</f>
        <v>0.006708084691333216</v>
      </c>
      <c r="D23" s="118">
        <f>(D18/D16)-1</f>
        <v>0.012731001552038768</v>
      </c>
      <c r="E23" s="118">
        <f>(E18/E16)-1</f>
        <v>0.7692873305968042</v>
      </c>
      <c r="F23" s="118">
        <f>(F18/F16)-1</f>
        <v>0.048245276397995696</v>
      </c>
    </row>
    <row r="24" spans="2:6" ht="12.75">
      <c r="B24" s="119">
        <f>B18-B16</f>
        <v>1089994</v>
      </c>
      <c r="C24" s="119">
        <f>C18-C16</f>
        <v>78431</v>
      </c>
      <c r="D24" s="119">
        <f>D18-D16</f>
        <v>24961</v>
      </c>
      <c r="E24" s="119">
        <f>E18-E16</f>
        <v>310729</v>
      </c>
      <c r="F24" s="119">
        <f>F18-F16</f>
        <v>1504115</v>
      </c>
    </row>
    <row r="26" spans="1:6" ht="12.75">
      <c r="A26" s="111" t="s">
        <v>66</v>
      </c>
      <c r="B26" s="118">
        <f>B19/$F$19</f>
        <v>0.5459380743034761</v>
      </c>
      <c r="C26" s="118">
        <f>C19/$F$19</f>
        <v>0.36699276754386284</v>
      </c>
      <c r="D26" s="118">
        <f>D19/$F$19</f>
        <v>0.0626367706262633</v>
      </c>
      <c r="E26" s="118">
        <f>E19/$F$19</f>
        <v>0.024432387526397835</v>
      </c>
      <c r="F26" s="118">
        <f>F19/$F$19</f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4" sqref="A24"/>
    </sheetView>
  </sheetViews>
  <sheetFormatPr defaultColWidth="9.140625" defaultRowHeight="12.75"/>
  <cols>
    <col min="1" max="1" width="42.00390625" style="1" customWidth="1"/>
    <col min="2" max="2" width="17.00390625" style="1" customWidth="1"/>
    <col min="3" max="3" width="11.00390625" style="1" customWidth="1"/>
    <col min="4" max="4" width="12.8515625" style="1" customWidth="1"/>
    <col min="5" max="16384" width="9.140625" style="1" customWidth="1"/>
  </cols>
  <sheetData>
    <row r="1" ht="12.75">
      <c r="A1" s="4" t="s">
        <v>44</v>
      </c>
    </row>
    <row r="3" ht="12.75">
      <c r="A3" s="5" t="s">
        <v>320</v>
      </c>
    </row>
    <row r="5" spans="1:3" ht="12.75">
      <c r="A5" s="9" t="s">
        <v>321</v>
      </c>
      <c r="B5" s="109" t="s">
        <v>275</v>
      </c>
      <c r="C5" s="9" t="s">
        <v>276</v>
      </c>
    </row>
    <row r="6" spans="1:4" ht="12.75">
      <c r="A6" s="9" t="s">
        <v>322</v>
      </c>
      <c r="B6" s="28">
        <v>18156107</v>
      </c>
      <c r="C6" s="26">
        <f aca="true" t="shared" si="0" ref="C6:C14">B6/$B$14</f>
        <v>0.5494462053088852</v>
      </c>
      <c r="D6" s="25"/>
    </row>
    <row r="7" spans="1:4" ht="12.75">
      <c r="A7" s="9" t="s">
        <v>323</v>
      </c>
      <c r="B7" s="28">
        <v>2965215</v>
      </c>
      <c r="C7" s="26">
        <f t="shared" si="0"/>
        <v>0.08973433179673297</v>
      </c>
      <c r="D7" s="25"/>
    </row>
    <row r="8" spans="1:4" ht="12.75">
      <c r="A8" s="9" t="s">
        <v>324</v>
      </c>
      <c r="B8" s="28">
        <v>2415185</v>
      </c>
      <c r="C8" s="26">
        <f t="shared" si="0"/>
        <v>0.07308913928348958</v>
      </c>
      <c r="D8" s="25"/>
    </row>
    <row r="9" spans="1:4" ht="12.75">
      <c r="A9" s="9" t="s">
        <v>325</v>
      </c>
      <c r="B9" s="28">
        <v>1229250</v>
      </c>
      <c r="C9" s="26">
        <f t="shared" si="0"/>
        <v>0.037199976177489325</v>
      </c>
      <c r="D9" s="25"/>
    </row>
    <row r="10" spans="1:4" ht="12.75">
      <c r="A10" s="9" t="s">
        <v>326</v>
      </c>
      <c r="B10" s="28">
        <v>1110935</v>
      </c>
      <c r="C10" s="26">
        <f t="shared" si="0"/>
        <v>0.03361948792738589</v>
      </c>
      <c r="D10" s="25"/>
    </row>
    <row r="11" spans="1:4" ht="12.75">
      <c r="A11" s="9" t="s">
        <v>327</v>
      </c>
      <c r="B11" s="28">
        <v>3782849</v>
      </c>
      <c r="C11" s="26">
        <f t="shared" si="0"/>
        <v>0.11447784639661526</v>
      </c>
      <c r="D11" s="25"/>
    </row>
    <row r="12" spans="1:4" ht="12.75">
      <c r="A12" s="9" t="s">
        <v>328</v>
      </c>
      <c r="B12" s="28">
        <v>1719413</v>
      </c>
      <c r="C12" s="26">
        <f t="shared" si="0"/>
        <v>0.05203345343849132</v>
      </c>
      <c r="D12" s="25"/>
    </row>
    <row r="13" spans="1:4" ht="12.75">
      <c r="A13" s="9" t="s">
        <v>329</v>
      </c>
      <c r="B13" s="28">
        <v>1665422</v>
      </c>
      <c r="C13" s="26">
        <f t="shared" si="0"/>
        <v>0.050399559670910414</v>
      </c>
      <c r="D13" s="25"/>
    </row>
    <row r="14" spans="1:4" ht="12.75">
      <c r="A14" s="55" t="s">
        <v>51</v>
      </c>
      <c r="B14" s="28">
        <v>33044376</v>
      </c>
      <c r="C14" s="108">
        <f t="shared" si="0"/>
        <v>1</v>
      </c>
      <c r="D14" s="25"/>
    </row>
    <row r="16" ht="12.75">
      <c r="A16" s="1" t="s">
        <v>330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" sqref="A3"/>
    </sheetView>
  </sheetViews>
  <sheetFormatPr defaultColWidth="9.140625" defaultRowHeight="12.75"/>
  <cols>
    <col min="1" max="1" width="21.00390625" style="1" customWidth="1"/>
    <col min="2" max="5" width="29.57421875" style="1" customWidth="1"/>
    <col min="6" max="16384" width="9.140625" style="1" customWidth="1"/>
  </cols>
  <sheetData>
    <row r="1" ht="12.75">
      <c r="A1" s="4" t="s">
        <v>44</v>
      </c>
    </row>
    <row r="3" ht="12.75">
      <c r="A3" s="2" t="s">
        <v>331</v>
      </c>
    </row>
    <row r="5" spans="1:5" ht="12.75">
      <c r="A5" s="120" t="s">
        <v>332</v>
      </c>
      <c r="B5" s="121" t="s">
        <v>333</v>
      </c>
      <c r="C5" s="121" t="s">
        <v>334</v>
      </c>
      <c r="D5" s="121" t="s">
        <v>335</v>
      </c>
      <c r="E5" s="121" t="s">
        <v>336</v>
      </c>
    </row>
    <row r="6" spans="1:5" ht="12.75">
      <c r="A6" s="9" t="s">
        <v>60</v>
      </c>
      <c r="B6" s="28">
        <v>2142583</v>
      </c>
      <c r="C6" s="28">
        <v>26795787</v>
      </c>
      <c r="D6" s="122">
        <f>B6/C6</f>
        <v>0.07995969664932774</v>
      </c>
      <c r="E6" s="9"/>
    </row>
    <row r="7" spans="1:5" ht="12.75">
      <c r="A7" s="9" t="s">
        <v>61</v>
      </c>
      <c r="B7" s="28">
        <v>2468602</v>
      </c>
      <c r="C7" s="28">
        <v>27561539</v>
      </c>
      <c r="D7" s="122">
        <f aca="true" t="shared" si="0" ref="D7:D11">B7/C7</f>
        <v>0.08956691424234328</v>
      </c>
      <c r="E7" s="9"/>
    </row>
    <row r="8" spans="1:5" ht="12.75">
      <c r="A8" s="9" t="s">
        <v>62</v>
      </c>
      <c r="B8" s="28">
        <v>2116998</v>
      </c>
      <c r="C8" s="28">
        <v>27922316</v>
      </c>
      <c r="D8" s="122">
        <f t="shared" si="0"/>
        <v>0.07581742144885116</v>
      </c>
      <c r="E8" s="9"/>
    </row>
    <row r="9" spans="1:5" ht="12.75">
      <c r="A9" s="9" t="s">
        <v>63</v>
      </c>
      <c r="B9" s="28">
        <v>2323343</v>
      </c>
      <c r="C9" s="28">
        <v>29143869</v>
      </c>
      <c r="D9" s="122">
        <f t="shared" si="0"/>
        <v>0.07971978600370459</v>
      </c>
      <c r="E9" s="9"/>
    </row>
    <row r="10" spans="1:5" ht="12.75">
      <c r="A10" s="9" t="s">
        <v>64</v>
      </c>
      <c r="B10" s="28">
        <v>2497874</v>
      </c>
      <c r="C10" s="28">
        <v>30738378</v>
      </c>
      <c r="D10" s="122">
        <f t="shared" si="0"/>
        <v>0.08126238801539887</v>
      </c>
      <c r="E10" s="9"/>
    </row>
    <row r="11" spans="1:5" ht="12.75">
      <c r="A11" s="9" t="s">
        <v>65</v>
      </c>
      <c r="B11" s="28">
        <v>2578848</v>
      </c>
      <c r="C11" s="28">
        <v>33198672</v>
      </c>
      <c r="D11" s="122">
        <f t="shared" si="0"/>
        <v>0.0776792517483832</v>
      </c>
      <c r="E11" s="9"/>
    </row>
    <row r="12" spans="1:5" ht="12.75">
      <c r="A12" s="9" t="s">
        <v>317</v>
      </c>
      <c r="B12" s="28">
        <v>2949044</v>
      </c>
      <c r="C12" s="28">
        <v>33518045</v>
      </c>
      <c r="D12" s="122"/>
      <c r="E12" s="122">
        <f>B12/C12</f>
        <v>0.0879837711298496</v>
      </c>
    </row>
    <row r="13" spans="1:5" ht="12.75">
      <c r="A13" s="9" t="s">
        <v>66</v>
      </c>
      <c r="B13" s="28">
        <v>3519980</v>
      </c>
      <c r="C13" s="28">
        <v>34738668</v>
      </c>
      <c r="D13" s="122"/>
      <c r="E13" s="122">
        <f aca="true" t="shared" si="1" ref="E13">B13/C13</f>
        <v>0.10132743143749784</v>
      </c>
    </row>
    <row r="15" ht="12.75" hidden="1"/>
    <row r="16" spans="1:3" ht="12.75" hidden="1">
      <c r="A16" s="1" t="s">
        <v>60</v>
      </c>
      <c r="B16" s="11">
        <v>0.07995969664932774</v>
      </c>
      <c r="C16" s="11"/>
    </row>
    <row r="17" spans="1:3" ht="12.75" hidden="1">
      <c r="A17" s="1" t="s">
        <v>61</v>
      </c>
      <c r="B17" s="11">
        <v>0.0895669142423433</v>
      </c>
      <c r="C17" s="11"/>
    </row>
    <row r="18" spans="1:3" ht="12.75" hidden="1">
      <c r="A18" s="1" t="s">
        <v>62</v>
      </c>
      <c r="B18" s="11">
        <v>0.07581742144885116</v>
      </c>
      <c r="C18" s="11"/>
    </row>
    <row r="19" spans="1:3" ht="12.75" hidden="1">
      <c r="A19" s="1" t="s">
        <v>63</v>
      </c>
      <c r="B19" s="11">
        <v>0.07971978600370459</v>
      </c>
      <c r="C19" s="11"/>
    </row>
    <row r="20" spans="1:3" ht="12.75" hidden="1">
      <c r="A20" s="1" t="s">
        <v>64</v>
      </c>
      <c r="B20" s="11">
        <v>0.08126238801539888</v>
      </c>
      <c r="C20" s="11"/>
    </row>
    <row r="21" spans="1:3" ht="12.75" hidden="1">
      <c r="A21" s="1" t="s">
        <v>65</v>
      </c>
      <c r="B21" s="11">
        <v>0.0776792517483832</v>
      </c>
      <c r="C21" s="11">
        <v>0.0879837711298496</v>
      </c>
    </row>
    <row r="22" spans="1:3" ht="12.75" hidden="1">
      <c r="A22" s="1" t="s">
        <v>66</v>
      </c>
      <c r="B22" s="11"/>
      <c r="C22" s="11">
        <v>0.10132743143749785</v>
      </c>
    </row>
    <row r="23" ht="12.75" hidden="1"/>
    <row r="24" ht="12.75" hidden="1"/>
    <row r="25" ht="12.75">
      <c r="A25" s="1" t="s">
        <v>337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29" sqref="G29"/>
    </sheetView>
  </sheetViews>
  <sheetFormatPr defaultColWidth="9.140625" defaultRowHeight="12.75"/>
  <cols>
    <col min="1" max="1" width="17.8515625" style="1" customWidth="1"/>
    <col min="2" max="18" width="11.57421875" style="1" customWidth="1"/>
    <col min="19" max="16384" width="9.140625" style="1" customWidth="1"/>
  </cols>
  <sheetData>
    <row r="1" ht="12.75">
      <c r="A1" s="4" t="s">
        <v>44</v>
      </c>
    </row>
    <row r="3" ht="12.75">
      <c r="A3" s="5" t="s">
        <v>338</v>
      </c>
    </row>
    <row r="4" spans="1:18" ht="12.75">
      <c r="A4" s="1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9" t="s">
        <v>339</v>
      </c>
      <c r="B5" s="30" t="s">
        <v>340</v>
      </c>
      <c r="C5" s="30" t="s">
        <v>341</v>
      </c>
      <c r="D5" s="30" t="s">
        <v>342</v>
      </c>
      <c r="E5" s="30" t="s">
        <v>343</v>
      </c>
      <c r="F5" s="30" t="s">
        <v>344</v>
      </c>
      <c r="G5" s="30" t="s">
        <v>345</v>
      </c>
      <c r="H5" s="30" t="s">
        <v>346</v>
      </c>
      <c r="I5" s="30" t="s">
        <v>347</v>
      </c>
      <c r="J5" s="30" t="s">
        <v>348</v>
      </c>
      <c r="K5" s="30" t="s">
        <v>349</v>
      </c>
      <c r="L5" s="30" t="s">
        <v>350</v>
      </c>
      <c r="M5" s="30" t="s">
        <v>351</v>
      </c>
      <c r="N5" s="30" t="s">
        <v>352</v>
      </c>
      <c r="O5" s="30" t="s">
        <v>353</v>
      </c>
      <c r="P5" s="30" t="s">
        <v>354</v>
      </c>
      <c r="Q5" s="30" t="s">
        <v>355</v>
      </c>
      <c r="R5" s="30" t="s">
        <v>356</v>
      </c>
    </row>
    <row r="6" spans="1:18" ht="12.75">
      <c r="A6" s="9" t="s">
        <v>357</v>
      </c>
      <c r="B6" s="28">
        <v>2398320</v>
      </c>
      <c r="C6" s="28">
        <v>2393608</v>
      </c>
      <c r="D6" s="28">
        <v>2384009</v>
      </c>
      <c r="E6" s="28">
        <v>2362921</v>
      </c>
      <c r="F6" s="28">
        <v>2317700</v>
      </c>
      <c r="G6" s="28">
        <v>2273604</v>
      </c>
      <c r="H6" s="28">
        <v>2219305</v>
      </c>
      <c r="I6" s="28">
        <v>2198496</v>
      </c>
      <c r="J6" s="28">
        <v>2217526</v>
      </c>
      <c r="K6" s="28">
        <v>2268463</v>
      </c>
      <c r="L6" s="28">
        <v>2338560</v>
      </c>
      <c r="M6" s="28">
        <v>2404535</v>
      </c>
      <c r="N6" s="28">
        <v>2484610</v>
      </c>
      <c r="O6" s="28">
        <v>2529175</v>
      </c>
      <c r="P6" s="28">
        <v>2566116</v>
      </c>
      <c r="Q6" s="28">
        <v>2592390</v>
      </c>
      <c r="R6" s="28">
        <v>2636635</v>
      </c>
    </row>
    <row r="7" spans="1:18" ht="12.75">
      <c r="A7" s="9" t="s">
        <v>358</v>
      </c>
      <c r="B7" s="28">
        <v>2398320</v>
      </c>
      <c r="C7" s="28">
        <v>2388160</v>
      </c>
      <c r="D7" s="28">
        <v>2369568</v>
      </c>
      <c r="E7" s="28">
        <v>2342659</v>
      </c>
      <c r="F7" s="28">
        <v>2293568</v>
      </c>
      <c r="G7" s="28">
        <v>2246661</v>
      </c>
      <c r="H7" s="28">
        <v>2190131</v>
      </c>
      <c r="I7" s="28">
        <v>2167371</v>
      </c>
      <c r="J7" s="28">
        <v>2184507</v>
      </c>
      <c r="K7" s="28">
        <v>2233506</v>
      </c>
      <c r="L7" s="28">
        <v>2301571</v>
      </c>
      <c r="M7" s="28">
        <v>2365404</v>
      </c>
      <c r="N7" s="28">
        <v>2443161</v>
      </c>
      <c r="O7" s="28">
        <v>2485235</v>
      </c>
      <c r="P7" s="28">
        <v>2519432</v>
      </c>
      <c r="Q7" s="28">
        <v>2542688</v>
      </c>
      <c r="R7" s="28">
        <v>2583572</v>
      </c>
    </row>
    <row r="8" spans="1:18" ht="12.75">
      <c r="A8" s="9" t="s">
        <v>359</v>
      </c>
      <c r="B8" s="28">
        <v>2398320</v>
      </c>
      <c r="C8" s="28">
        <v>2390890</v>
      </c>
      <c r="D8" s="28">
        <v>2376792</v>
      </c>
      <c r="E8" s="28">
        <v>2352785</v>
      </c>
      <c r="F8" s="28">
        <v>2305629</v>
      </c>
      <c r="G8" s="28">
        <v>2260131</v>
      </c>
      <c r="H8" s="28">
        <v>2204722</v>
      </c>
      <c r="I8" s="28">
        <v>2182936</v>
      </c>
      <c r="J8" s="28">
        <v>2201023</v>
      </c>
      <c r="K8" s="28">
        <v>2250985</v>
      </c>
      <c r="L8" s="28">
        <v>2320063</v>
      </c>
      <c r="M8" s="28">
        <v>2384973</v>
      </c>
      <c r="N8" s="28">
        <v>2463894</v>
      </c>
      <c r="O8" s="28">
        <v>2507226</v>
      </c>
      <c r="P8" s="28">
        <v>2542792</v>
      </c>
      <c r="Q8" s="28">
        <v>2567561</v>
      </c>
      <c r="R8" s="28">
        <v>2610131</v>
      </c>
    </row>
    <row r="9" spans="1:18" ht="12.75">
      <c r="A9" s="9" t="s">
        <v>360</v>
      </c>
      <c r="B9" s="28">
        <v>2398320</v>
      </c>
      <c r="C9" s="28">
        <v>2350050</v>
      </c>
      <c r="D9" s="28">
        <v>2314621</v>
      </c>
      <c r="E9" s="28">
        <v>2278179</v>
      </c>
      <c r="F9" s="28">
        <v>2221664</v>
      </c>
      <c r="G9" s="28">
        <v>2169260</v>
      </c>
      <c r="H9" s="28">
        <v>2108232</v>
      </c>
      <c r="I9" s="28">
        <v>2081407</v>
      </c>
      <c r="J9" s="28">
        <v>2093682</v>
      </c>
      <c r="K9" s="28">
        <v>2137560</v>
      </c>
      <c r="L9" s="28">
        <v>2200540</v>
      </c>
      <c r="M9" s="28">
        <v>2259301</v>
      </c>
      <c r="N9" s="28">
        <v>2331883</v>
      </c>
      <c r="O9" s="28">
        <v>2368396</v>
      </c>
      <c r="P9" s="28">
        <v>2396305</v>
      </c>
      <c r="Q9" s="28">
        <v>2412262</v>
      </c>
      <c r="R9" s="28">
        <v>2444762</v>
      </c>
    </row>
    <row r="10" spans="1:18" ht="12.75">
      <c r="A10" s="12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2" t="s">
        <v>361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ht="12.75">
      <c r="A12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I18" sqref="I18"/>
    </sheetView>
  </sheetViews>
  <sheetFormatPr defaultColWidth="9.140625" defaultRowHeight="12.75"/>
  <cols>
    <col min="1" max="1" width="17.57421875" style="1" customWidth="1"/>
    <col min="2" max="16384" width="9.140625" style="1" customWidth="1"/>
  </cols>
  <sheetData>
    <row r="1" ht="12.75">
      <c r="A1" s="4" t="s">
        <v>44</v>
      </c>
    </row>
    <row r="3" spans="1:3" ht="12.75">
      <c r="A3" s="5" t="s">
        <v>70</v>
      </c>
      <c r="C3" s="5"/>
    </row>
    <row r="4" spans="1:3" ht="12.75">
      <c r="A4" s="5"/>
      <c r="C4" s="5"/>
    </row>
    <row r="5" spans="2:12" ht="12.75">
      <c r="B5" s="9">
        <v>2006</v>
      </c>
      <c r="C5" s="9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9">
        <v>2016</v>
      </c>
    </row>
    <row r="6" spans="1:12" ht="12.75">
      <c r="A6" s="9" t="s">
        <v>71</v>
      </c>
      <c r="B6" s="26">
        <v>0.29400000000000004</v>
      </c>
      <c r="C6" s="26">
        <v>0.29900000000000004</v>
      </c>
      <c r="D6" s="26">
        <v>0.31</v>
      </c>
      <c r="E6" s="26">
        <v>0.322</v>
      </c>
      <c r="F6" s="26">
        <v>0.3420000000000001</v>
      </c>
      <c r="G6" s="26">
        <v>0.35</v>
      </c>
      <c r="H6" s="26">
        <v>0.337</v>
      </c>
      <c r="I6" s="26">
        <v>0.34500000000000003</v>
      </c>
      <c r="J6" s="26">
        <v>0.35700000000000004</v>
      </c>
      <c r="K6" s="26">
        <v>0.36500000000000005</v>
      </c>
      <c r="L6" s="26">
        <v>0.375</v>
      </c>
    </row>
    <row r="7" spans="1:12" ht="12.75">
      <c r="A7" s="9" t="s">
        <v>72</v>
      </c>
      <c r="B7" s="26">
        <v>0.248</v>
      </c>
      <c r="C7" s="26">
        <v>0.252</v>
      </c>
      <c r="D7" s="26">
        <v>0.263</v>
      </c>
      <c r="E7" s="26">
        <v>0.268</v>
      </c>
      <c r="F7" s="26">
        <v>0.27</v>
      </c>
      <c r="G7" s="26">
        <v>0.28300000000000003</v>
      </c>
      <c r="H7" s="26">
        <v>0.274</v>
      </c>
      <c r="I7" s="26">
        <v>0.28800000000000003</v>
      </c>
      <c r="J7" s="26">
        <v>0.29800000000000004</v>
      </c>
      <c r="K7" s="26">
        <v>0.307</v>
      </c>
      <c r="L7" s="26">
        <v>0.319</v>
      </c>
    </row>
    <row r="9" ht="12.75">
      <c r="A9" s="1" t="s">
        <v>73</v>
      </c>
    </row>
    <row r="10" ht="12.75">
      <c r="A10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5" width="12.710937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362</v>
      </c>
    </row>
    <row r="5" spans="1:5" ht="12.75">
      <c r="A5" s="123"/>
      <c r="B5" s="124">
        <v>2010</v>
      </c>
      <c r="C5" s="124">
        <v>2015</v>
      </c>
      <c r="D5" s="124" t="s">
        <v>346</v>
      </c>
      <c r="E5" s="124" t="s">
        <v>351</v>
      </c>
    </row>
    <row r="6" spans="1:10" ht="12.75">
      <c r="A6" s="9" t="s">
        <v>363</v>
      </c>
      <c r="B6" s="10">
        <v>176445000</v>
      </c>
      <c r="C6" s="10">
        <v>139923000</v>
      </c>
      <c r="D6" s="10">
        <v>108242000</v>
      </c>
      <c r="E6" s="10">
        <v>105260000</v>
      </c>
      <c r="G6" s="13"/>
      <c r="H6" s="13"/>
      <c r="J6" s="13"/>
    </row>
    <row r="7" spans="1:10" ht="12.75">
      <c r="A7" s="9" t="s">
        <v>121</v>
      </c>
      <c r="B7" s="10">
        <v>161500000</v>
      </c>
      <c r="C7" s="10">
        <v>166977000</v>
      </c>
      <c r="D7" s="10">
        <v>172384000</v>
      </c>
      <c r="E7" s="10">
        <v>175576000</v>
      </c>
      <c r="G7" s="13"/>
      <c r="H7" s="13"/>
      <c r="J7" s="13"/>
    </row>
    <row r="8" spans="1:10" ht="12.75">
      <c r="A8" s="9" t="s">
        <v>364</v>
      </c>
      <c r="B8" s="10">
        <v>20491000</v>
      </c>
      <c r="C8" s="10">
        <v>22970000</v>
      </c>
      <c r="D8" s="10">
        <v>26634000</v>
      </c>
      <c r="E8" s="10">
        <v>31202000</v>
      </c>
      <c r="G8" s="13"/>
      <c r="H8" s="13"/>
      <c r="J8" s="13"/>
    </row>
    <row r="9" spans="1:10" ht="12.75">
      <c r="A9" s="9" t="s">
        <v>365</v>
      </c>
      <c r="B9" s="10">
        <v>3513000</v>
      </c>
      <c r="C9" s="10">
        <v>4035000</v>
      </c>
      <c r="D9" s="10">
        <v>4030000</v>
      </c>
      <c r="E9" s="10">
        <v>4096000</v>
      </c>
      <c r="G9" s="13"/>
      <c r="H9" s="13"/>
      <c r="J9" s="13"/>
    </row>
    <row r="10" spans="1:10" ht="12.75">
      <c r="A10" s="9" t="s">
        <v>366</v>
      </c>
      <c r="B10" s="10">
        <v>30432000</v>
      </c>
      <c r="C10" s="10">
        <v>31819000</v>
      </c>
      <c r="D10" s="10">
        <v>29820000</v>
      </c>
      <c r="E10" s="10">
        <v>30729000</v>
      </c>
      <c r="G10" s="13"/>
      <c r="H10" s="13"/>
      <c r="J10" s="13"/>
    </row>
    <row r="11" spans="2:10" ht="12.75">
      <c r="B11" s="19"/>
      <c r="C11" s="19"/>
      <c r="D11" s="19"/>
      <c r="E11" s="19"/>
      <c r="G11" s="13"/>
      <c r="H11" s="13"/>
      <c r="J11" s="13"/>
    </row>
    <row r="12" ht="12.75">
      <c r="A12" s="1" t="s">
        <v>367</v>
      </c>
    </row>
    <row r="13" ht="12.75">
      <c r="A13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6" sqref="D6"/>
    </sheetView>
  </sheetViews>
  <sheetFormatPr defaultColWidth="9.140625" defaultRowHeight="12.75"/>
  <cols>
    <col min="1" max="1" width="41.00390625" style="125" customWidth="1"/>
    <col min="2" max="4" width="18.140625" style="125" customWidth="1"/>
    <col min="5" max="6" width="18.7109375" style="125" customWidth="1"/>
    <col min="7" max="21" width="8.7109375" style="125" customWidth="1"/>
    <col min="22" max="16384" width="9.140625" style="125" customWidth="1"/>
  </cols>
  <sheetData>
    <row r="1" ht="12.75">
      <c r="A1" s="4" t="s">
        <v>44</v>
      </c>
    </row>
    <row r="3" ht="12.75">
      <c r="A3" s="126" t="s">
        <v>368</v>
      </c>
    </row>
    <row r="5" spans="1:4" s="130" customFormat="1" ht="12.75">
      <c r="A5" s="127" t="s">
        <v>369</v>
      </c>
      <c r="B5" s="128" t="s">
        <v>370</v>
      </c>
      <c r="C5" s="128" t="s">
        <v>371</v>
      </c>
      <c r="D5" s="129" t="s">
        <v>372</v>
      </c>
    </row>
    <row r="6" spans="1:6" ht="12.75">
      <c r="A6" s="131" t="s">
        <v>373</v>
      </c>
      <c r="B6" s="132">
        <v>0.08467755452706793</v>
      </c>
      <c r="C6" s="132">
        <v>0.10057605122703485</v>
      </c>
      <c r="D6" s="132">
        <v>0.15203758069913964</v>
      </c>
      <c r="E6" s="133"/>
      <c r="F6" s="133"/>
    </row>
    <row r="7" spans="1:6" ht="12.75">
      <c r="A7" s="131" t="s">
        <v>374</v>
      </c>
      <c r="B7" s="132">
        <v>0.17943393338138594</v>
      </c>
      <c r="C7" s="132">
        <v>0.16119729702274777</v>
      </c>
      <c r="D7" s="132">
        <v>0.1975081650930808</v>
      </c>
      <c r="E7" s="133"/>
      <c r="F7" s="133"/>
    </row>
    <row r="8" spans="1:6" ht="12.75">
      <c r="A8" s="131" t="s">
        <v>375</v>
      </c>
      <c r="B8" s="132">
        <v>0.3273078865431014</v>
      </c>
      <c r="C8" s="132">
        <v>0.2832161920235677</v>
      </c>
      <c r="D8" s="132">
        <v>0.3015344059022611</v>
      </c>
      <c r="E8" s="133"/>
      <c r="F8" s="133"/>
    </row>
    <row r="9" spans="1:6" ht="12.75">
      <c r="A9" s="131" t="s">
        <v>376</v>
      </c>
      <c r="B9" s="132">
        <v>0.215846861923207</v>
      </c>
      <c r="C9" s="132">
        <v>0.21299717564437493</v>
      </c>
      <c r="D9" s="132">
        <v>0.28244728797313345</v>
      </c>
      <c r="E9" s="133"/>
      <c r="F9" s="133"/>
    </row>
    <row r="10" spans="1:6" ht="12.75">
      <c r="A10" s="131" t="s">
        <v>377</v>
      </c>
      <c r="B10" s="132">
        <v>0.22106911560669354</v>
      </c>
      <c r="C10" s="132">
        <v>0.07223536905971328</v>
      </c>
      <c r="D10" s="132">
        <v>0.14422648293470822</v>
      </c>
      <c r="E10" s="133"/>
      <c r="F10" s="133"/>
    </row>
    <row r="11" spans="1:6" ht="12.75">
      <c r="A11" s="131" t="s">
        <v>378</v>
      </c>
      <c r="B11" s="132">
        <v>0.07163997904154384</v>
      </c>
      <c r="C11" s="132">
        <v>0.06977962724089193</v>
      </c>
      <c r="D11" s="132">
        <v>0.22628629700067093</v>
      </c>
      <c r="E11" s="133"/>
      <c r="F11" s="133"/>
    </row>
    <row r="12" spans="1:6" ht="12.75">
      <c r="A12" s="131" t="s">
        <v>379</v>
      </c>
      <c r="B12" s="132">
        <v>0.18438413337941387</v>
      </c>
      <c r="C12" s="132">
        <v>0.1043358932227494</v>
      </c>
      <c r="D12" s="132">
        <v>0.15541519870675158</v>
      </c>
      <c r="E12" s="133"/>
      <c r="F12" s="133"/>
    </row>
    <row r="13" spans="1:6" ht="12.75">
      <c r="A13" s="131" t="s">
        <v>124</v>
      </c>
      <c r="B13" s="132">
        <v>0.038409365725637024</v>
      </c>
      <c r="C13" s="132">
        <v>0.10886646809806044</v>
      </c>
      <c r="D13" s="132">
        <v>0.14331887083061481</v>
      </c>
      <c r="E13" s="133"/>
      <c r="F13" s="133"/>
    </row>
    <row r="14" spans="1:6" ht="12.75">
      <c r="A14" s="131" t="s">
        <v>380</v>
      </c>
      <c r="B14" s="132">
        <v>0.11933243958612617</v>
      </c>
      <c r="C14" s="132">
        <v>0.15561145163949774</v>
      </c>
      <c r="D14" s="132">
        <v>0.2040532735361611</v>
      </c>
      <c r="E14" s="133"/>
      <c r="F14" s="133"/>
    </row>
    <row r="15" spans="1:6" ht="12.75">
      <c r="A15" s="131" t="s">
        <v>125</v>
      </c>
      <c r="B15" s="132">
        <v>0.17630562192438592</v>
      </c>
      <c r="C15" s="132">
        <v>0.016641044605517852</v>
      </c>
      <c r="D15" s="132">
        <v>0.14902020508146221</v>
      </c>
      <c r="E15" s="133"/>
      <c r="F15" s="133"/>
    </row>
    <row r="16" spans="1:6" ht="12.75">
      <c r="A16" s="131" t="s">
        <v>381</v>
      </c>
      <c r="B16" s="132">
        <v>0.12262090868100396</v>
      </c>
      <c r="C16" s="132">
        <v>0.0916418128177139</v>
      </c>
      <c r="D16" s="132">
        <v>0.19787111571676477</v>
      </c>
      <c r="E16" s="133"/>
      <c r="F16" s="133"/>
    </row>
    <row r="17" spans="1:6" ht="12.75">
      <c r="A17" s="131" t="s">
        <v>382</v>
      </c>
      <c r="B17" s="132">
        <v>0.0375780093673308</v>
      </c>
      <c r="C17" s="132">
        <v>0.09398804386179016</v>
      </c>
      <c r="D17" s="132">
        <v>0.1459142323806124</v>
      </c>
      <c r="E17" s="133"/>
      <c r="F17" s="133"/>
    </row>
    <row r="18" spans="5:6" ht="12.75">
      <c r="E18" s="133"/>
      <c r="F18" s="133"/>
    </row>
    <row r="19" ht="12.75">
      <c r="A19" s="125" t="s">
        <v>383</v>
      </c>
    </row>
    <row r="20" ht="12.75">
      <c r="A20" s="134"/>
    </row>
    <row r="21" ht="12.75">
      <c r="A21" s="13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C61">
      <selection activeCell="C69" sqref="C69"/>
    </sheetView>
  </sheetViews>
  <sheetFormatPr defaultColWidth="9.140625" defaultRowHeight="12.75"/>
  <cols>
    <col min="1" max="2" width="0" style="1" hidden="1" customWidth="1"/>
    <col min="3" max="3" width="20.421875" style="1" customWidth="1"/>
    <col min="4" max="4" width="8.28125" style="1" customWidth="1"/>
    <col min="5" max="6" width="10.7109375" style="1" customWidth="1"/>
    <col min="7" max="11" width="12.00390625" style="1" customWidth="1"/>
    <col min="12" max="16384" width="9.140625" style="1" customWidth="1"/>
  </cols>
  <sheetData>
    <row r="1" spans="1:2" ht="12.75" hidden="1">
      <c r="A1" s="4" t="s">
        <v>44</v>
      </c>
      <c r="B1" s="135" t="s">
        <v>384</v>
      </c>
    </row>
    <row r="2" ht="12.75" hidden="1">
      <c r="A2" s="136" t="s">
        <v>385</v>
      </c>
    </row>
    <row r="3" spans="1:11" ht="15" customHeight="1" hidden="1">
      <c r="A3" s="137" t="s">
        <v>386</v>
      </c>
      <c r="B3" s="137"/>
      <c r="C3" s="137"/>
      <c r="D3" s="137"/>
      <c r="E3" s="138" t="s">
        <v>387</v>
      </c>
      <c r="F3" s="138"/>
      <c r="G3" s="138"/>
      <c r="H3" s="138"/>
      <c r="I3" s="138"/>
      <c r="J3" s="138"/>
      <c r="K3" s="138"/>
    </row>
    <row r="4" spans="1:11" ht="12.75" customHeight="1" hidden="1">
      <c r="A4" s="137" t="s">
        <v>388</v>
      </c>
      <c r="B4" s="137"/>
      <c r="C4" s="137"/>
      <c r="D4" s="137"/>
      <c r="E4" s="138" t="s">
        <v>389</v>
      </c>
      <c r="F4" s="138"/>
      <c r="G4" s="138"/>
      <c r="H4" s="138"/>
      <c r="I4" s="138"/>
      <c r="J4" s="138"/>
      <c r="K4" s="138"/>
    </row>
    <row r="5" spans="1:11" ht="12.75" customHeight="1" hidden="1">
      <c r="A5" s="139" t="s">
        <v>390</v>
      </c>
      <c r="B5" s="139"/>
      <c r="C5" s="139"/>
      <c r="D5" s="139"/>
      <c r="E5" s="140" t="s">
        <v>391</v>
      </c>
      <c r="F5" s="140" t="s">
        <v>392</v>
      </c>
      <c r="G5" s="140" t="s">
        <v>393</v>
      </c>
      <c r="H5" s="140" t="s">
        <v>340</v>
      </c>
      <c r="I5" s="140" t="s">
        <v>341</v>
      </c>
      <c r="J5" s="140" t="s">
        <v>343</v>
      </c>
      <c r="K5" s="140" t="s">
        <v>344</v>
      </c>
    </row>
    <row r="6" spans="1:11" ht="15" customHeight="1" hidden="1">
      <c r="A6" s="141" t="s">
        <v>226</v>
      </c>
      <c r="B6" s="141"/>
      <c r="C6" s="141" t="s">
        <v>394</v>
      </c>
      <c r="D6" s="142"/>
      <c r="E6" s="142"/>
      <c r="F6" s="142"/>
      <c r="G6" s="142"/>
      <c r="H6" s="142"/>
      <c r="I6" s="142"/>
      <c r="J6" s="142"/>
      <c r="K6" s="142"/>
    </row>
    <row r="7" spans="1:11" ht="15" customHeight="1" hidden="1">
      <c r="A7" s="143" t="s">
        <v>128</v>
      </c>
      <c r="B7" s="143"/>
      <c r="C7" s="143" t="s">
        <v>395</v>
      </c>
      <c r="D7" s="142" t="s">
        <v>396</v>
      </c>
      <c r="E7" s="144">
        <v>0.9691882520860782</v>
      </c>
      <c r="F7" s="144">
        <v>0.9659650581906009</v>
      </c>
      <c r="G7" s="144">
        <v>1.03640540171357</v>
      </c>
      <c r="H7" s="144">
        <v>1.1094440928893</v>
      </c>
      <c r="I7" s="144">
        <v>1.33088028393171</v>
      </c>
      <c r="J7" s="144">
        <v>1.31268</v>
      </c>
      <c r="K7" s="144">
        <v>1.31268</v>
      </c>
    </row>
    <row r="8" spans="1:11" ht="15" customHeight="1" hidden="1">
      <c r="A8" s="143" t="s">
        <v>397</v>
      </c>
      <c r="B8" s="143"/>
      <c r="C8" s="143" t="s">
        <v>398</v>
      </c>
      <c r="D8" s="142" t="s">
        <v>396</v>
      </c>
      <c r="E8" s="144">
        <v>0.7191587544701681</v>
      </c>
      <c r="F8" s="144">
        <v>0.778006210395884</v>
      </c>
      <c r="G8" s="144">
        <v>0.7532976583066691</v>
      </c>
      <c r="H8" s="144">
        <v>0.753695140645585</v>
      </c>
      <c r="I8" s="144">
        <v>0.901451643908024</v>
      </c>
      <c r="J8" s="144">
        <v>0.9212299999999971</v>
      </c>
      <c r="K8" s="144">
        <v>0.9212299999999971</v>
      </c>
    </row>
    <row r="9" spans="1:11" ht="15" customHeight="1" hidden="1">
      <c r="A9" s="143" t="s">
        <v>399</v>
      </c>
      <c r="B9" s="143"/>
      <c r="C9" s="143" t="s">
        <v>398</v>
      </c>
      <c r="D9" s="142" t="s">
        <v>396</v>
      </c>
      <c r="E9" s="144">
        <v>0.7191587544701681</v>
      </c>
      <c r="F9" s="144">
        <v>0.778006210395884</v>
      </c>
      <c r="G9" s="144">
        <v>0.7532976583066691</v>
      </c>
      <c r="H9" s="144">
        <v>0.753695140645585</v>
      </c>
      <c r="I9" s="144">
        <v>0.901451643908024</v>
      </c>
      <c r="J9" s="144">
        <v>0.9212299999999971</v>
      </c>
      <c r="K9" s="144">
        <v>0.9212299999999971</v>
      </c>
    </row>
    <row r="10" spans="1:11" ht="15" customHeight="1" hidden="1">
      <c r="A10" s="143" t="s">
        <v>127</v>
      </c>
      <c r="B10" s="143"/>
      <c r="C10" s="143" t="s">
        <v>400</v>
      </c>
      <c r="D10" s="142" t="s">
        <v>396</v>
      </c>
      <c r="E10" s="144">
        <v>0.9891259552042161</v>
      </c>
      <c r="F10" s="144">
        <v>0.999238728903945</v>
      </c>
      <c r="G10" s="144">
        <v>1.03012590069954</v>
      </c>
      <c r="H10" s="144">
        <v>1.10469393970764</v>
      </c>
      <c r="I10" s="144">
        <v>1.27827373713847</v>
      </c>
      <c r="J10" s="144">
        <v>1.3483</v>
      </c>
      <c r="K10" s="144">
        <v>1.3483</v>
      </c>
    </row>
    <row r="11" spans="1:11" ht="15" customHeight="1" hidden="1">
      <c r="A11" s="145" t="s">
        <v>401</v>
      </c>
      <c r="B11" s="145"/>
      <c r="C11" s="143" t="s">
        <v>402</v>
      </c>
      <c r="D11" s="142" t="s">
        <v>396</v>
      </c>
      <c r="E11" s="144">
        <v>483.420858350587</v>
      </c>
      <c r="F11" s="144">
        <v>485.983723610326</v>
      </c>
      <c r="G11" s="144">
        <v>495.281612812912</v>
      </c>
      <c r="H11" s="144">
        <v>570.636054005191</v>
      </c>
      <c r="I11" s="144">
        <v>654.322285899602</v>
      </c>
      <c r="J11" s="144">
        <v>668.125000000001</v>
      </c>
      <c r="K11" s="144">
        <v>668.125000000001</v>
      </c>
    </row>
    <row r="12" spans="1:11" ht="15" customHeight="1" hidden="1">
      <c r="A12" s="143" t="s">
        <v>403</v>
      </c>
      <c r="B12" s="143"/>
      <c r="C12" s="143" t="s">
        <v>404</v>
      </c>
      <c r="D12" s="142" t="s">
        <v>396</v>
      </c>
      <c r="E12" s="144">
        <v>17.6722263143861</v>
      </c>
      <c r="F12" s="144">
        <v>19.5383039713909</v>
      </c>
      <c r="G12" s="144">
        <v>19.5604776726896</v>
      </c>
      <c r="H12" s="144">
        <v>20.7577731946797</v>
      </c>
      <c r="I12" s="144">
        <v>24.5929809272853</v>
      </c>
      <c r="J12" s="144">
        <v>24.802</v>
      </c>
      <c r="K12" s="144">
        <v>24.802</v>
      </c>
    </row>
    <row r="13" spans="1:11" ht="15" customHeight="1" hidden="1">
      <c r="A13" s="143" t="s">
        <v>405</v>
      </c>
      <c r="B13" s="143"/>
      <c r="C13" s="143" t="s">
        <v>406</v>
      </c>
      <c r="D13" s="142" t="s">
        <v>396</v>
      </c>
      <c r="E13" s="144">
        <v>5.35692618890772</v>
      </c>
      <c r="F13" s="144">
        <v>5.78994374098123</v>
      </c>
      <c r="G13" s="144">
        <v>5.61775368012422</v>
      </c>
      <c r="H13" s="144">
        <v>5.61872773966372</v>
      </c>
      <c r="I13" s="144">
        <v>6.72540849888637</v>
      </c>
      <c r="J13" s="144">
        <v>6.82529999999999</v>
      </c>
      <c r="K13" s="144">
        <v>6.82529999999999</v>
      </c>
    </row>
    <row r="14" spans="1:11" ht="15" customHeight="1" hidden="1">
      <c r="A14" s="143" t="s">
        <v>407</v>
      </c>
      <c r="B14" s="143"/>
      <c r="C14" s="143" t="s">
        <v>398</v>
      </c>
      <c r="D14" s="142" t="s">
        <v>396</v>
      </c>
      <c r="E14" s="144">
        <v>0.7191587544701681</v>
      </c>
      <c r="F14" s="144">
        <v>0.778006210395884</v>
      </c>
      <c r="G14" s="144">
        <v>0.7532976583066691</v>
      </c>
      <c r="H14" s="144">
        <v>0.753695140645585</v>
      </c>
      <c r="I14" s="144">
        <v>0.901451643908024</v>
      </c>
      <c r="J14" s="144">
        <v>0.9212299999999971</v>
      </c>
      <c r="K14" s="144">
        <v>0.9212299999999971</v>
      </c>
    </row>
    <row r="15" spans="1:11" ht="15" customHeight="1" hidden="1">
      <c r="A15" s="143" t="s">
        <v>408</v>
      </c>
      <c r="B15" s="143"/>
      <c r="C15" s="143" t="s">
        <v>398</v>
      </c>
      <c r="D15" s="142" t="s">
        <v>396</v>
      </c>
      <c r="E15" s="144">
        <v>0.7191587544701681</v>
      </c>
      <c r="F15" s="144">
        <v>0.778006210395884</v>
      </c>
      <c r="G15" s="144">
        <v>0.7532976583066691</v>
      </c>
      <c r="H15" s="144">
        <v>0.753695140645585</v>
      </c>
      <c r="I15" s="144">
        <v>0.901451643908024</v>
      </c>
      <c r="J15" s="144">
        <v>0.9212299999999971</v>
      </c>
      <c r="K15" s="144">
        <v>0.9212299999999971</v>
      </c>
    </row>
    <row r="16" spans="1:11" ht="15" customHeight="1" hidden="1">
      <c r="A16" s="143" t="s">
        <v>130</v>
      </c>
      <c r="B16" s="143"/>
      <c r="C16" s="143" t="s">
        <v>398</v>
      </c>
      <c r="D16" s="142" t="s">
        <v>396</v>
      </c>
      <c r="E16" s="144">
        <v>0.7191587544701681</v>
      </c>
      <c r="F16" s="144">
        <v>0.778006210395884</v>
      </c>
      <c r="G16" s="144">
        <v>0.7532976583066691</v>
      </c>
      <c r="H16" s="144">
        <v>0.753695140645585</v>
      </c>
      <c r="I16" s="144">
        <v>0.901451643908024</v>
      </c>
      <c r="J16" s="144">
        <v>0.9212299999999971</v>
      </c>
      <c r="K16" s="144">
        <v>0.9212299999999971</v>
      </c>
    </row>
    <row r="17" spans="1:11" ht="15" customHeight="1" hidden="1">
      <c r="A17" s="146" t="s">
        <v>235</v>
      </c>
      <c r="B17" s="146"/>
      <c r="C17" s="143" t="s">
        <v>398</v>
      </c>
      <c r="D17" s="142" t="s">
        <v>396</v>
      </c>
      <c r="E17" s="144">
        <v>0.7191587544701681</v>
      </c>
      <c r="F17" s="144">
        <v>0.778006210395884</v>
      </c>
      <c r="G17" s="144">
        <v>0.7532976583066691</v>
      </c>
      <c r="H17" s="144">
        <v>0.753695140645585</v>
      </c>
      <c r="I17" s="144">
        <v>0.901451643908024</v>
      </c>
      <c r="J17" s="144">
        <v>0.9212299999999971</v>
      </c>
      <c r="K17" s="144">
        <v>0.9212299999999971</v>
      </c>
    </row>
    <row r="18" spans="1:11" ht="15" customHeight="1" hidden="1">
      <c r="A18" s="143" t="s">
        <v>409</v>
      </c>
      <c r="B18" s="143"/>
      <c r="C18" s="143" t="s">
        <v>398</v>
      </c>
      <c r="D18" s="142" t="s">
        <v>396</v>
      </c>
      <c r="E18" s="144">
        <v>0.7191587544701681</v>
      </c>
      <c r="F18" s="144">
        <v>0.778006210395884</v>
      </c>
      <c r="G18" s="144">
        <v>0.7532976583066691</v>
      </c>
      <c r="H18" s="144">
        <v>0.753695140645585</v>
      </c>
      <c r="I18" s="144">
        <v>0.901451643908026</v>
      </c>
      <c r="J18" s="144">
        <v>0.9212299999999971</v>
      </c>
      <c r="K18" s="144">
        <v>0.9212299999999971</v>
      </c>
    </row>
    <row r="19" spans="1:11" ht="15" customHeight="1" hidden="1">
      <c r="A19" s="143" t="s">
        <v>410</v>
      </c>
      <c r="B19" s="143"/>
      <c r="C19" s="143" t="s">
        <v>411</v>
      </c>
      <c r="D19" s="142" t="s">
        <v>396</v>
      </c>
      <c r="E19" s="144">
        <v>200.906804073342</v>
      </c>
      <c r="F19" s="144">
        <v>224.822812417655</v>
      </c>
      <c r="G19" s="144">
        <v>223.581722269277</v>
      </c>
      <c r="H19" s="144">
        <v>232.619142512077</v>
      </c>
      <c r="I19" s="144">
        <v>279.193980574377</v>
      </c>
      <c r="J19" s="144">
        <v>284.33</v>
      </c>
      <c r="K19" s="144">
        <v>284.33</v>
      </c>
    </row>
    <row r="20" spans="1:11" ht="15" customHeight="1" hidden="1">
      <c r="A20" s="143" t="s">
        <v>412</v>
      </c>
      <c r="B20" s="143"/>
      <c r="C20" s="143" t="s">
        <v>413</v>
      </c>
      <c r="D20" s="142" t="s">
        <v>396</v>
      </c>
      <c r="E20" s="144">
        <v>116.057964764101</v>
      </c>
      <c r="F20" s="144">
        <v>125.11824751396</v>
      </c>
      <c r="G20" s="144">
        <v>122.167406330384</v>
      </c>
      <c r="H20" s="144">
        <v>116.688014241797</v>
      </c>
      <c r="I20" s="144">
        <v>131.896086478135</v>
      </c>
      <c r="J20" s="144">
        <v>112.16</v>
      </c>
      <c r="K20" s="144">
        <v>112.16</v>
      </c>
    </row>
    <row r="21" spans="1:11" ht="15" customHeight="1" hidden="1">
      <c r="A21" s="143" t="s">
        <v>232</v>
      </c>
      <c r="B21" s="143"/>
      <c r="C21" s="143" t="s">
        <v>398</v>
      </c>
      <c r="D21" s="142" t="s">
        <v>396</v>
      </c>
      <c r="E21" s="144">
        <v>0.7191587544701681</v>
      </c>
      <c r="F21" s="144">
        <v>0.778006210395884</v>
      </c>
      <c r="G21" s="144">
        <v>0.7532976583066691</v>
      </c>
      <c r="H21" s="144">
        <v>0.753695140645585</v>
      </c>
      <c r="I21" s="144">
        <v>0.901451643908026</v>
      </c>
      <c r="J21" s="144">
        <v>0.9212299999999971</v>
      </c>
      <c r="K21" s="144">
        <v>0.9212299999999971</v>
      </c>
    </row>
    <row r="22" spans="1:11" ht="15" customHeight="1" hidden="1">
      <c r="A22" s="146" t="s">
        <v>414</v>
      </c>
      <c r="B22" s="146"/>
      <c r="C22" s="143" t="s">
        <v>415</v>
      </c>
      <c r="D22" s="142" t="s">
        <v>396</v>
      </c>
      <c r="E22" s="144">
        <v>3.57414674462011</v>
      </c>
      <c r="F22" s="144">
        <v>3.85004840564025</v>
      </c>
      <c r="G22" s="144">
        <v>3.60911325992848</v>
      </c>
      <c r="H22" s="144">
        <v>3.57710211823201</v>
      </c>
      <c r="I22" s="144">
        <v>3.88694631171968</v>
      </c>
      <c r="J22" s="144">
        <v>3.844</v>
      </c>
      <c r="K22" s="144">
        <v>3.844</v>
      </c>
    </row>
    <row r="23" spans="1:11" ht="15" customHeight="1" hidden="1">
      <c r="A23" s="143" t="s">
        <v>132</v>
      </c>
      <c r="B23" s="143"/>
      <c r="C23" s="143" t="s">
        <v>398</v>
      </c>
      <c r="D23" s="142" t="s">
        <v>396</v>
      </c>
      <c r="E23" s="144">
        <v>0.7191587544701681</v>
      </c>
      <c r="F23" s="144">
        <v>0.778006210395884</v>
      </c>
      <c r="G23" s="144">
        <v>0.7532976583066691</v>
      </c>
      <c r="H23" s="144">
        <v>0.753695140645585</v>
      </c>
      <c r="I23" s="144">
        <v>0.901451643908024</v>
      </c>
      <c r="J23" s="144">
        <v>0.9212299999999971</v>
      </c>
      <c r="K23" s="144">
        <v>0.9212299999999971</v>
      </c>
    </row>
    <row r="24" spans="1:11" ht="15" customHeight="1" hidden="1">
      <c r="A24" s="143" t="s">
        <v>131</v>
      </c>
      <c r="B24" s="143"/>
      <c r="C24" s="143" t="s">
        <v>416</v>
      </c>
      <c r="D24" s="142" t="s">
        <v>396</v>
      </c>
      <c r="E24" s="144">
        <v>79.7067516233768</v>
      </c>
      <c r="F24" s="144">
        <v>79.8135743929982</v>
      </c>
      <c r="G24" s="144">
        <v>97.598070283581</v>
      </c>
      <c r="H24" s="144">
        <v>105.84750192923</v>
      </c>
      <c r="I24" s="144">
        <v>121.002299352218</v>
      </c>
      <c r="J24" s="144">
        <v>106.69</v>
      </c>
      <c r="K24" s="144">
        <v>106.69</v>
      </c>
    </row>
    <row r="25" spans="1:11" ht="15" customHeight="1" hidden="1">
      <c r="A25" s="143" t="s">
        <v>229</v>
      </c>
      <c r="B25" s="143"/>
      <c r="C25" s="143" t="s">
        <v>417</v>
      </c>
      <c r="D25" s="142" t="s">
        <v>396</v>
      </c>
      <c r="E25" s="144">
        <v>1107.30236624788</v>
      </c>
      <c r="F25" s="144">
        <v>1125.93484378725</v>
      </c>
      <c r="G25" s="144">
        <v>1094.92560537832</v>
      </c>
      <c r="H25" s="144">
        <v>1053.06434837506</v>
      </c>
      <c r="I25" s="144">
        <v>1131.30928845913</v>
      </c>
      <c r="J25" s="144">
        <v>1164.4</v>
      </c>
      <c r="K25" s="144">
        <v>1164.4</v>
      </c>
    </row>
    <row r="26" spans="1:11" ht="15" customHeight="1" hidden="1">
      <c r="A26" s="143" t="s">
        <v>418</v>
      </c>
      <c r="B26" s="143"/>
      <c r="C26" s="143" t="s">
        <v>398</v>
      </c>
      <c r="D26" s="142" t="s">
        <v>396</v>
      </c>
      <c r="E26" s="144">
        <v>0.7227593975913601</v>
      </c>
      <c r="F26" s="144">
        <v>0.772224678202342</v>
      </c>
      <c r="G26" s="144">
        <v>0.75225203207544</v>
      </c>
      <c r="H26" s="144">
        <v>0.753695140645585</v>
      </c>
      <c r="I26" s="144">
        <v>0.901451643908024</v>
      </c>
      <c r="J26" s="144">
        <v>0.9212299999999971</v>
      </c>
      <c r="K26" s="144">
        <v>0.9212299999999971</v>
      </c>
    </row>
    <row r="27" spans="1:11" ht="15" customHeight="1" hidden="1">
      <c r="A27" s="143" t="s">
        <v>419</v>
      </c>
      <c r="B27" s="143"/>
      <c r="C27" s="143" t="s">
        <v>398</v>
      </c>
      <c r="D27" s="142" t="s">
        <v>396</v>
      </c>
      <c r="E27" s="144">
        <v>0.7191587544701681</v>
      </c>
      <c r="F27" s="144">
        <v>0.778006210395884</v>
      </c>
      <c r="G27" s="144">
        <v>0.7532976583066691</v>
      </c>
      <c r="H27" s="144">
        <v>0.753695140645585</v>
      </c>
      <c r="I27" s="144">
        <v>0.901451643908024</v>
      </c>
      <c r="J27" s="144">
        <v>0.9212299999999971</v>
      </c>
      <c r="K27" s="144">
        <v>0.9212299999999971</v>
      </c>
    </row>
    <row r="28" spans="1:11" ht="15" customHeight="1" hidden="1">
      <c r="A28" s="143" t="s">
        <v>420</v>
      </c>
      <c r="B28" s="143"/>
      <c r="C28" s="143" t="s">
        <v>421</v>
      </c>
      <c r="D28" s="142" t="s">
        <v>396</v>
      </c>
      <c r="E28" s="144">
        <v>12.4337364020641</v>
      </c>
      <c r="F28" s="144">
        <v>13.1502058661146</v>
      </c>
      <c r="G28" s="144">
        <v>12.7698675125871</v>
      </c>
      <c r="H28" s="144">
        <v>13.305470838823</v>
      </c>
      <c r="I28" s="144">
        <v>15.8742021397986</v>
      </c>
      <c r="J28" s="144">
        <v>20.65775</v>
      </c>
      <c r="K28" s="144">
        <v>20.65775</v>
      </c>
    </row>
    <row r="29" spans="1:11" ht="15" customHeight="1" hidden="1">
      <c r="A29" s="143" t="s">
        <v>422</v>
      </c>
      <c r="B29" s="143"/>
      <c r="C29" s="143" t="s">
        <v>398</v>
      </c>
      <c r="D29" s="142" t="s">
        <v>396</v>
      </c>
      <c r="E29" s="144">
        <v>0.7191587544701681</v>
      </c>
      <c r="F29" s="144">
        <v>0.778006210395884</v>
      </c>
      <c r="G29" s="144">
        <v>0.7532976583066691</v>
      </c>
      <c r="H29" s="144">
        <v>0.753695140645585</v>
      </c>
      <c r="I29" s="144">
        <v>0.901451643908024</v>
      </c>
      <c r="J29" s="144">
        <v>0.9212299999999971</v>
      </c>
      <c r="K29" s="144">
        <v>0.9212299999999971</v>
      </c>
    </row>
    <row r="30" spans="1:11" ht="15" customHeight="1" hidden="1">
      <c r="A30" s="143" t="s">
        <v>423</v>
      </c>
      <c r="B30" s="143"/>
      <c r="C30" s="143" t="s">
        <v>424</v>
      </c>
      <c r="D30" s="142" t="s">
        <v>396</v>
      </c>
      <c r="E30" s="144">
        <v>1.26644621737562</v>
      </c>
      <c r="F30" s="144">
        <v>1.23489836760462</v>
      </c>
      <c r="G30" s="144">
        <v>1.22038843773135</v>
      </c>
      <c r="H30" s="144">
        <v>1.20583153078926</v>
      </c>
      <c r="I30" s="144">
        <v>1.43424500833647</v>
      </c>
      <c r="J30" s="144">
        <v>1.40272</v>
      </c>
      <c r="K30" s="144">
        <v>1.40272</v>
      </c>
    </row>
    <row r="31" spans="1:11" ht="15" customHeight="1" hidden="1">
      <c r="A31" s="143" t="s">
        <v>233</v>
      </c>
      <c r="B31" s="143"/>
      <c r="C31" s="143" t="s">
        <v>425</v>
      </c>
      <c r="D31" s="142" t="s">
        <v>396</v>
      </c>
      <c r="E31" s="144">
        <v>5.60457492471297</v>
      </c>
      <c r="F31" s="144">
        <v>5.81492121839513</v>
      </c>
      <c r="G31" s="144">
        <v>5.87652067217203</v>
      </c>
      <c r="H31" s="144">
        <v>6.30188769841271</v>
      </c>
      <c r="I31" s="144">
        <v>8.06431832494196</v>
      </c>
      <c r="J31" s="144">
        <v>8.35909999999999</v>
      </c>
      <c r="K31" s="144">
        <v>8.35909999999999</v>
      </c>
    </row>
    <row r="32" spans="1:11" ht="15" customHeight="1" hidden="1">
      <c r="A32" s="143" t="s">
        <v>234</v>
      </c>
      <c r="B32" s="143"/>
      <c r="C32" s="143" t="s">
        <v>426</v>
      </c>
      <c r="D32" s="142" t="s">
        <v>396</v>
      </c>
      <c r="E32" s="144">
        <v>2.96210218175544</v>
      </c>
      <c r="F32" s="144">
        <v>3.25184110750361</v>
      </c>
      <c r="G32" s="144">
        <v>3.16028084148943</v>
      </c>
      <c r="H32" s="144">
        <v>3.15426586807516</v>
      </c>
      <c r="I32" s="144">
        <v>3.77023783714474</v>
      </c>
      <c r="J32" s="144">
        <v>3.9856</v>
      </c>
      <c r="K32" s="144">
        <v>3.9856</v>
      </c>
    </row>
    <row r="33" spans="1:11" ht="15" customHeight="1" hidden="1">
      <c r="A33" s="143" t="s">
        <v>427</v>
      </c>
      <c r="B33" s="143"/>
      <c r="C33" s="143" t="s">
        <v>398</v>
      </c>
      <c r="D33" s="142" t="s">
        <v>396</v>
      </c>
      <c r="E33" s="144">
        <v>0.7191587544701681</v>
      </c>
      <c r="F33" s="144">
        <v>0.778006210395884</v>
      </c>
      <c r="G33" s="144">
        <v>0.7532976583066691</v>
      </c>
      <c r="H33" s="144">
        <v>0.753695140645585</v>
      </c>
      <c r="I33" s="144">
        <v>0.901451643908024</v>
      </c>
      <c r="J33" s="144">
        <v>0.9212299999999971</v>
      </c>
      <c r="K33" s="144">
        <v>0.9212299999999971</v>
      </c>
    </row>
    <row r="34" spans="1:11" ht="15" customHeight="1" hidden="1">
      <c r="A34" s="143" t="s">
        <v>428</v>
      </c>
      <c r="B34" s="143"/>
      <c r="C34" s="143" t="s">
        <v>398</v>
      </c>
      <c r="D34" s="142" t="s">
        <v>396</v>
      </c>
      <c r="E34" s="144">
        <v>0.7191587544701681</v>
      </c>
      <c r="F34" s="144">
        <v>0.778006210395884</v>
      </c>
      <c r="G34" s="144">
        <v>0.7532976583066691</v>
      </c>
      <c r="H34" s="144">
        <v>0.753695140645585</v>
      </c>
      <c r="I34" s="144">
        <v>0.901451643908026</v>
      </c>
      <c r="J34" s="144">
        <v>0.9212299999999971</v>
      </c>
      <c r="K34" s="144">
        <v>0.9212299999999971</v>
      </c>
    </row>
    <row r="35" spans="1:11" ht="15" customHeight="1" hidden="1">
      <c r="A35" s="143" t="s">
        <v>429</v>
      </c>
      <c r="B35" s="143"/>
      <c r="C35" s="143" t="s">
        <v>398</v>
      </c>
      <c r="D35" s="142" t="s">
        <v>396</v>
      </c>
      <c r="E35" s="144">
        <v>0.7191587544701681</v>
      </c>
      <c r="F35" s="144">
        <v>0.778006210395884</v>
      </c>
      <c r="G35" s="144">
        <v>0.7532976583066691</v>
      </c>
      <c r="H35" s="144">
        <v>0.753695140645585</v>
      </c>
      <c r="I35" s="144">
        <v>0.901451643908024</v>
      </c>
      <c r="J35" s="144">
        <v>0.9212299999999971</v>
      </c>
      <c r="K35" s="144">
        <v>0.9212299999999971</v>
      </c>
    </row>
    <row r="36" spans="1:11" ht="15" customHeight="1" hidden="1">
      <c r="A36" s="143" t="s">
        <v>133</v>
      </c>
      <c r="B36" s="143"/>
      <c r="C36" s="143" t="s">
        <v>398</v>
      </c>
      <c r="D36" s="142" t="s">
        <v>396</v>
      </c>
      <c r="E36" s="144">
        <v>0.7191587544701681</v>
      </c>
      <c r="F36" s="144">
        <v>0.778006210395884</v>
      </c>
      <c r="G36" s="144">
        <v>0.7532976583066691</v>
      </c>
      <c r="H36" s="144">
        <v>0.753695140645585</v>
      </c>
      <c r="I36" s="144">
        <v>0.901451643908024</v>
      </c>
      <c r="J36" s="144">
        <v>0.9212299999999971</v>
      </c>
      <c r="K36" s="144">
        <v>0.9212299999999971</v>
      </c>
    </row>
    <row r="37" spans="1:11" ht="15" customHeight="1" hidden="1">
      <c r="A37" s="143" t="s">
        <v>430</v>
      </c>
      <c r="B37" s="143"/>
      <c r="C37" s="143" t="s">
        <v>431</v>
      </c>
      <c r="D37" s="142" t="s">
        <v>396</v>
      </c>
      <c r="E37" s="144">
        <v>6.48918810308051</v>
      </c>
      <c r="F37" s="144">
        <v>6.76893428932178</v>
      </c>
      <c r="G37" s="144">
        <v>6.5130053585545</v>
      </c>
      <c r="H37" s="144">
        <v>6.85987996196437</v>
      </c>
      <c r="I37" s="144">
        <v>8.42932522327311</v>
      </c>
      <c r="J37" s="144">
        <v>9.08479999999996</v>
      </c>
      <c r="K37" s="144">
        <v>9.08479999999996</v>
      </c>
    </row>
    <row r="38" spans="1:11" ht="15" customHeight="1" hidden="1">
      <c r="A38" s="143" t="s">
        <v>432</v>
      </c>
      <c r="B38" s="143"/>
      <c r="C38" s="143" t="s">
        <v>433</v>
      </c>
      <c r="D38" s="142" t="s">
        <v>396</v>
      </c>
      <c r="E38" s="144">
        <v>0.887214761747914</v>
      </c>
      <c r="F38" s="144">
        <v>0.9374800387414511</v>
      </c>
      <c r="G38" s="144">
        <v>0.9270164922517071</v>
      </c>
      <c r="H38" s="144">
        <v>0.9150472196342321</v>
      </c>
      <c r="I38" s="144">
        <v>0.9623421492094871</v>
      </c>
      <c r="J38" s="144">
        <v>0.9868999999999981</v>
      </c>
      <c r="K38" s="144">
        <v>0.9868999999999981</v>
      </c>
    </row>
    <row r="39" spans="1:11" ht="15" customHeight="1" hidden="1">
      <c r="A39" s="143" t="s">
        <v>434</v>
      </c>
      <c r="B39" s="143"/>
      <c r="C39" s="143" t="s">
        <v>435</v>
      </c>
      <c r="D39" s="142" t="s">
        <v>396</v>
      </c>
      <c r="E39" s="144">
        <v>1.67165758187465</v>
      </c>
      <c r="F39" s="144">
        <v>1.79160369267206</v>
      </c>
      <c r="G39" s="144">
        <v>1.90452909090909</v>
      </c>
      <c r="H39" s="144">
        <v>2.18900970324362</v>
      </c>
      <c r="I39" s="144">
        <v>2.72296580698287</v>
      </c>
      <c r="J39" s="144">
        <v>3.2617</v>
      </c>
      <c r="K39" s="144">
        <v>3.2617</v>
      </c>
    </row>
    <row r="40" spans="1:11" ht="15" customHeight="1" hidden="1">
      <c r="A40" s="143" t="s">
        <v>231</v>
      </c>
      <c r="B40" s="143"/>
      <c r="C40" s="143" t="s">
        <v>436</v>
      </c>
      <c r="D40" s="142" t="s">
        <v>396</v>
      </c>
      <c r="E40" s="144">
        <v>0.6238094006838582</v>
      </c>
      <c r="F40" s="144">
        <v>0.6310768178681221</v>
      </c>
      <c r="G40" s="144">
        <v>0.6397456537188662</v>
      </c>
      <c r="H40" s="144">
        <v>0.607363961321287</v>
      </c>
      <c r="I40" s="144">
        <v>0.654496101088525</v>
      </c>
      <c r="J40" s="144">
        <v>0.79447</v>
      </c>
      <c r="K40" s="144">
        <v>0.79447</v>
      </c>
    </row>
    <row r="41" spans="1:11" ht="15" customHeight="1" hidden="1">
      <c r="A41" s="143" t="s">
        <v>230</v>
      </c>
      <c r="B41" s="143"/>
      <c r="C41" s="143" t="s">
        <v>437</v>
      </c>
      <c r="D41" s="142" t="s">
        <v>396</v>
      </c>
      <c r="E41" s="144">
        <v>1</v>
      </c>
      <c r="F41" s="144">
        <v>1</v>
      </c>
      <c r="G41" s="144">
        <v>1</v>
      </c>
      <c r="H41" s="144">
        <v>1</v>
      </c>
      <c r="I41" s="144">
        <v>1</v>
      </c>
      <c r="J41" s="144">
        <v>1</v>
      </c>
      <c r="K41" s="144">
        <v>1</v>
      </c>
    </row>
    <row r="42" spans="1:11" ht="15" customHeight="1" hidden="1">
      <c r="A42" s="143" t="s">
        <v>438</v>
      </c>
      <c r="B42" s="143"/>
      <c r="C42" s="143" t="s">
        <v>439</v>
      </c>
      <c r="D42" s="142" t="s">
        <v>396</v>
      </c>
      <c r="E42" s="144">
        <v>0.7186728914957661</v>
      </c>
      <c r="F42" s="144">
        <v>0.777768959688981</v>
      </c>
      <c r="G42" s="144">
        <v>0.753121983293119</v>
      </c>
      <c r="H42" s="144">
        <v>0.752598915840173</v>
      </c>
      <c r="I42" s="144">
        <v>0.9013580287866861</v>
      </c>
      <c r="J42" s="144">
        <v>0.9212299999999971</v>
      </c>
      <c r="K42" s="144">
        <v>0.9212299999999971</v>
      </c>
    </row>
    <row r="43" spans="1:11" ht="15" customHeight="1" hidden="1">
      <c r="A43" s="143" t="s">
        <v>440</v>
      </c>
      <c r="B43" s="143"/>
      <c r="C43" s="143" t="s">
        <v>398</v>
      </c>
      <c r="D43" s="142" t="s">
        <v>396</v>
      </c>
      <c r="E43" s="144">
        <v>0.7186728914957661</v>
      </c>
      <c r="F43" s="144">
        <v>0.777768959688981</v>
      </c>
      <c r="G43" s="144">
        <v>0.753121983293119</v>
      </c>
      <c r="H43" s="144">
        <v>0.752598915840173</v>
      </c>
      <c r="I43" s="144">
        <v>0.9013580287866861</v>
      </c>
      <c r="J43" s="144">
        <v>0.9212299999999971</v>
      </c>
      <c r="K43" s="144">
        <v>0.9212299999999971</v>
      </c>
    </row>
    <row r="44" spans="1:11" ht="12.75" customHeight="1" hidden="1">
      <c r="A44" s="143" t="s">
        <v>441</v>
      </c>
      <c r="B44" s="143" t="s">
        <v>442</v>
      </c>
      <c r="C44" s="143" t="s">
        <v>443</v>
      </c>
      <c r="D44" s="142" t="s">
        <v>396</v>
      </c>
      <c r="E44" s="144">
        <v>4.12604782573289</v>
      </c>
      <c r="F44" s="144">
        <v>4.54783864296831</v>
      </c>
      <c r="G44" s="144">
        <v>5.47772429435725</v>
      </c>
      <c r="H44" s="144">
        <v>8.12241619311624</v>
      </c>
      <c r="I44" s="144">
        <v>9.25788961358154</v>
      </c>
      <c r="J44" s="144">
        <v>15.3000001907349</v>
      </c>
      <c r="K44" s="144">
        <v>15.3000001907349</v>
      </c>
    </row>
    <row r="45" spans="1:11" ht="12.75" hidden="1">
      <c r="A45" s="143"/>
      <c r="B45" s="143" t="s">
        <v>444</v>
      </c>
      <c r="C45" s="143" t="s">
        <v>445</v>
      </c>
      <c r="D45" s="142" t="s">
        <v>396</v>
      </c>
      <c r="E45" s="144">
        <v>1.67383284700091</v>
      </c>
      <c r="F45" s="144">
        <v>1.95299930160786</v>
      </c>
      <c r="G45" s="144">
        <v>2.15788833858148</v>
      </c>
      <c r="H45" s="144">
        <v>2.35356002638463</v>
      </c>
      <c r="I45" s="144">
        <v>3.33133302463201</v>
      </c>
      <c r="J45" s="144">
        <v>3.43740010261535</v>
      </c>
      <c r="K45" s="144">
        <v>3.43740010261535</v>
      </c>
    </row>
    <row r="46" spans="1:11" ht="12.75" hidden="1">
      <c r="A46" s="143"/>
      <c r="B46" s="143" t="s">
        <v>446</v>
      </c>
      <c r="C46" s="143" t="s">
        <v>447</v>
      </c>
      <c r="D46" s="142" t="s">
        <v>396</v>
      </c>
      <c r="E46" s="144">
        <v>6.46316954111265</v>
      </c>
      <c r="F46" s="144">
        <v>6.30873998983703</v>
      </c>
      <c r="G46" s="144">
        <v>6.14751085049648</v>
      </c>
      <c r="H46" s="144">
        <v>6.16008941252548</v>
      </c>
      <c r="I46" s="144">
        <v>6.28394921298787</v>
      </c>
      <c r="J46" s="144">
        <v>6.81059980392456</v>
      </c>
      <c r="K46" s="144">
        <v>6.81059980392456</v>
      </c>
    </row>
    <row r="47" spans="1:11" ht="12.75" hidden="1">
      <c r="A47" s="143"/>
      <c r="B47" s="143" t="s">
        <v>448</v>
      </c>
      <c r="C47" s="143" t="s">
        <v>449</v>
      </c>
      <c r="D47" s="142" t="s">
        <v>396</v>
      </c>
      <c r="E47" s="144">
        <v>1847.94287318056</v>
      </c>
      <c r="F47" s="144">
        <v>1797.68743617071</v>
      </c>
      <c r="G47" s="144">
        <v>1869.65130805728</v>
      </c>
      <c r="H47" s="144">
        <v>2002.55810995828</v>
      </c>
      <c r="I47" s="144">
        <v>2744.50947826087</v>
      </c>
      <c r="J47" s="144">
        <v>3117.825</v>
      </c>
      <c r="K47" s="144">
        <v>3117.825</v>
      </c>
    </row>
    <row r="48" spans="1:11" ht="12.75" hidden="1">
      <c r="A48" s="143"/>
      <c r="B48" s="143" t="s">
        <v>450</v>
      </c>
      <c r="C48" s="143" t="s">
        <v>451</v>
      </c>
      <c r="D48" s="142" t="s">
        <v>396</v>
      </c>
      <c r="E48" s="144">
        <v>46.6038845994121</v>
      </c>
      <c r="F48" s="144">
        <v>53.3659818348094</v>
      </c>
      <c r="G48" s="144">
        <v>58.5537613877988</v>
      </c>
      <c r="H48" s="144">
        <v>61.0365680864894</v>
      </c>
      <c r="I48" s="144">
        <v>64.1588940060807</v>
      </c>
      <c r="J48" s="144">
        <v>67.1449966430664</v>
      </c>
      <c r="K48" s="144">
        <v>67.1449966430664</v>
      </c>
    </row>
    <row r="49" spans="1:11" ht="12.75" hidden="1">
      <c r="A49" s="143"/>
      <c r="B49" s="143" t="s">
        <v>452</v>
      </c>
      <c r="C49" s="143" t="s">
        <v>453</v>
      </c>
      <c r="D49" s="142" t="s">
        <v>396</v>
      </c>
      <c r="E49" s="144">
        <v>8760.84724025972</v>
      </c>
      <c r="F49" s="144">
        <v>9355.07934939457</v>
      </c>
      <c r="G49" s="144">
        <v>10449.9623008031</v>
      </c>
      <c r="H49" s="144">
        <v>11866.3438531276</v>
      </c>
      <c r="I49" s="144">
        <v>13386.0590164063</v>
      </c>
      <c r="J49" s="144">
        <v>13350</v>
      </c>
      <c r="K49" s="144">
        <v>13350</v>
      </c>
    </row>
    <row r="50" spans="1:11" ht="12.75" hidden="1">
      <c r="A50" s="143"/>
      <c r="B50" s="146" t="s">
        <v>454</v>
      </c>
      <c r="C50" s="143" t="s">
        <v>398</v>
      </c>
      <c r="D50" s="142" t="s">
        <v>396</v>
      </c>
      <c r="E50" s="144">
        <v>0.71934216707802</v>
      </c>
      <c r="F50" s="144">
        <v>0.778350731613584</v>
      </c>
      <c r="G50" s="144">
        <v>0.7532674453905801</v>
      </c>
      <c r="H50" s="144">
        <v>0.75306368178741</v>
      </c>
      <c r="I50" s="144">
        <v>0.901451643908026</v>
      </c>
      <c r="J50" s="144">
        <v>0.9212299999999971</v>
      </c>
      <c r="K50" s="144">
        <v>0.9212299999999971</v>
      </c>
    </row>
    <row r="51" spans="1:11" ht="12.75" hidden="1">
      <c r="A51" s="143"/>
      <c r="B51" s="143" t="s">
        <v>455</v>
      </c>
      <c r="C51" s="143" t="s">
        <v>456</v>
      </c>
      <c r="D51" s="142" t="s">
        <v>396</v>
      </c>
      <c r="E51" s="144">
        <v>29.4026144510949</v>
      </c>
      <c r="F51" s="144">
        <v>31.0482610511618</v>
      </c>
      <c r="G51" s="144">
        <v>31.8589793527206</v>
      </c>
      <c r="H51" s="144">
        <v>38.5941504699896</v>
      </c>
      <c r="I51" s="144">
        <v>61.2624989170541</v>
      </c>
      <c r="J51" s="144">
        <v>66.211898803711</v>
      </c>
      <c r="K51" s="144">
        <v>66.211898803711</v>
      </c>
    </row>
    <row r="52" spans="1:11" ht="12.75" hidden="1">
      <c r="A52" s="143"/>
      <c r="B52" s="143" t="s">
        <v>457</v>
      </c>
      <c r="C52" s="143" t="s">
        <v>458</v>
      </c>
      <c r="D52" s="142" t="s">
        <v>396</v>
      </c>
      <c r="E52" s="144">
        <v>7.24907530193237</v>
      </c>
      <c r="F52" s="144">
        <v>8.20239227523685</v>
      </c>
      <c r="G52" s="144">
        <v>9.64772675171747</v>
      </c>
      <c r="H52" s="144">
        <v>10.8461788802623</v>
      </c>
      <c r="I52" s="144">
        <v>12.7647158936414</v>
      </c>
      <c r="J52" s="144">
        <v>14.355</v>
      </c>
      <c r="K52" s="144">
        <v>14.355</v>
      </c>
    </row>
    <row r="53" ht="12.75" hidden="1">
      <c r="A53" s="147" t="s">
        <v>459</v>
      </c>
    </row>
    <row r="54" ht="12.75" hidden="1">
      <c r="C54" s="148" t="s">
        <v>460</v>
      </c>
    </row>
    <row r="55" spans="3:11" ht="12.75" hidden="1">
      <c r="C55" s="148" t="s">
        <v>461</v>
      </c>
      <c r="E55" s="1">
        <v>1.6030537515204786</v>
      </c>
      <c r="F55" s="1">
        <v>1.5845931456936722</v>
      </c>
      <c r="G55" s="1">
        <v>1.5631212094790512</v>
      </c>
      <c r="H55" s="1">
        <v>1.646459229857094</v>
      </c>
      <c r="I55" s="1">
        <v>1.5278929826118908</v>
      </c>
      <c r="J55" s="1">
        <v>1.2587007690661698</v>
      </c>
      <c r="K55" s="1">
        <v>1.2587007690661698</v>
      </c>
    </row>
    <row r="56" spans="3:11" ht="12.75" hidden="1">
      <c r="C56" s="1" t="s">
        <v>462</v>
      </c>
      <c r="E56" s="1">
        <v>1.1520712748283575</v>
      </c>
      <c r="F56" s="1">
        <v>1.2324473624564571</v>
      </c>
      <c r="G56" s="1">
        <v>1.1772209454104017</v>
      </c>
      <c r="H56" s="1">
        <v>1.239123431365495</v>
      </c>
      <c r="I56" s="1">
        <v>1.3771786070040644</v>
      </c>
      <c r="J56" s="1">
        <v>1.159552909486824</v>
      </c>
      <c r="K56" s="1">
        <v>1.159552909486824</v>
      </c>
    </row>
    <row r="57" spans="3:11" ht="12.75" hidden="1">
      <c r="C57" s="1" t="s">
        <v>447</v>
      </c>
      <c r="E57" s="1">
        <v>10.360808179593525</v>
      </c>
      <c r="F57" s="1">
        <v>9.996786145859325</v>
      </c>
      <c r="G57" s="1">
        <v>9.609304595913647</v>
      </c>
      <c r="H57" s="1">
        <v>10.14233606999754</v>
      </c>
      <c r="I57" s="1">
        <v>9.60120190561368</v>
      </c>
      <c r="J57" s="1">
        <v>8.57250721100175</v>
      </c>
      <c r="K57" s="1">
        <v>8.57250721100175</v>
      </c>
    </row>
    <row r="58" spans="3:11" ht="12.75" hidden="1">
      <c r="C58" s="1" t="s">
        <v>463</v>
      </c>
      <c r="E58" s="1">
        <v>74.70853204251502</v>
      </c>
      <c r="F58" s="1">
        <v>84.56336902865199</v>
      </c>
      <c r="G58" s="1">
        <v>91.52662632004382</v>
      </c>
      <c r="H58" s="1">
        <v>100.49422088480142</v>
      </c>
      <c r="I58" s="1">
        <v>98.0279239240308</v>
      </c>
      <c r="J58" s="1">
        <v>84.51545891357308</v>
      </c>
      <c r="K58" s="1">
        <v>84.51545891357308</v>
      </c>
    </row>
    <row r="59" spans="3:11" ht="12.75" hidden="1">
      <c r="C59" s="1" t="s">
        <v>464</v>
      </c>
      <c r="E59" s="1">
        <v>1.5536608634361626</v>
      </c>
      <c r="F59" s="1">
        <v>1.5306616101884154</v>
      </c>
      <c r="G59" s="1">
        <v>1.6200272650371372</v>
      </c>
      <c r="H59" s="1">
        <v>1.826654466748019</v>
      </c>
      <c r="I59" s="1">
        <v>2.0334426465157804</v>
      </c>
      <c r="J59" s="1">
        <v>1.65227132553778</v>
      </c>
      <c r="K59" s="1">
        <v>1.65227132553778</v>
      </c>
    </row>
    <row r="60" spans="3:11" ht="12.75" hidden="1">
      <c r="C60" s="1" t="s">
        <v>465</v>
      </c>
      <c r="E60" s="1">
        <v>1.5856220732163953</v>
      </c>
      <c r="F60" s="1">
        <v>1.5833868407328489</v>
      </c>
      <c r="G60" s="1">
        <v>1.6102116438171616</v>
      </c>
      <c r="H60" s="1">
        <v>1.8188335331988401</v>
      </c>
      <c r="I60" s="1">
        <v>1.9530654728309451</v>
      </c>
      <c r="J60" s="1">
        <v>1.697106246931917</v>
      </c>
      <c r="K60" s="1">
        <v>1.697106246931917</v>
      </c>
    </row>
    <row r="61" ht="12.75">
      <c r="C61" s="4" t="s">
        <v>44</v>
      </c>
    </row>
    <row r="63" ht="12.75">
      <c r="C63" s="2" t="s">
        <v>466</v>
      </c>
    </row>
    <row r="64" ht="12.75">
      <c r="C64" s="2"/>
    </row>
    <row r="65" spans="3:9" ht="12.75">
      <c r="C65" s="2"/>
      <c r="D65" s="109" t="s">
        <v>391</v>
      </c>
      <c r="E65" s="109" t="s">
        <v>392</v>
      </c>
      <c r="F65" s="109" t="s">
        <v>393</v>
      </c>
      <c r="G65" s="109" t="s">
        <v>340</v>
      </c>
      <c r="H65" s="109" t="s">
        <v>341</v>
      </c>
      <c r="I65" s="109" t="s">
        <v>342</v>
      </c>
    </row>
    <row r="66" spans="3:11" ht="12.75">
      <c r="C66" s="149" t="s">
        <v>461</v>
      </c>
      <c r="D66" s="150">
        <v>100</v>
      </c>
      <c r="E66" s="150">
        <v>98.8833437305053</v>
      </c>
      <c r="F66" s="150">
        <v>97.59201497192764</v>
      </c>
      <c r="G66" s="150">
        <v>102.78852152214597</v>
      </c>
      <c r="H66" s="150">
        <v>95.35870243293823</v>
      </c>
      <c r="I66" s="150">
        <v>84.47910168434186</v>
      </c>
      <c r="J66" s="151"/>
      <c r="K66" s="152"/>
    </row>
    <row r="67" spans="3:10" ht="12.75">
      <c r="C67" s="9" t="s">
        <v>462</v>
      </c>
      <c r="D67" s="150">
        <v>100</v>
      </c>
      <c r="E67" s="150">
        <v>107.02698013359937</v>
      </c>
      <c r="F67" s="150">
        <v>102.16014574477315</v>
      </c>
      <c r="G67" s="150">
        <v>107.66895115815043</v>
      </c>
      <c r="H67" s="150">
        <v>119.56276568057605</v>
      </c>
      <c r="I67" s="150">
        <v>106.12475058558168</v>
      </c>
      <c r="J67" s="151"/>
    </row>
    <row r="68" spans="3:11" ht="12.75">
      <c r="C68" s="9" t="s">
        <v>467</v>
      </c>
      <c r="D68" s="150">
        <v>100</v>
      </c>
      <c r="E68" s="150">
        <v>96.52399706552376</v>
      </c>
      <c r="F68" s="150">
        <v>92.82308197227691</v>
      </c>
      <c r="G68" s="150">
        <v>97.98254758870999</v>
      </c>
      <c r="H68" s="150">
        <v>92.71496968994943</v>
      </c>
      <c r="I68" s="150">
        <v>86.72535619135874</v>
      </c>
      <c r="J68" s="151"/>
      <c r="K68" s="152"/>
    </row>
    <row r="69" spans="3:10" ht="12.75">
      <c r="C69" s="9" t="s">
        <v>463</v>
      </c>
      <c r="D69" s="150">
        <v>100</v>
      </c>
      <c r="E69" s="150">
        <v>113.23034012385418</v>
      </c>
      <c r="F69" s="150">
        <v>122.78012069558561</v>
      </c>
      <c r="G69" s="150">
        <v>134.51307535510708</v>
      </c>
      <c r="H69" s="150">
        <v>131.20739752318417</v>
      </c>
      <c r="I69" s="150">
        <v>121.74461199541201</v>
      </c>
      <c r="J69" s="151"/>
    </row>
    <row r="70" spans="3:10" ht="12.75">
      <c r="C70" s="9" t="s">
        <v>464</v>
      </c>
      <c r="D70" s="150">
        <v>100</v>
      </c>
      <c r="E70" s="150">
        <v>98.44312918167782</v>
      </c>
      <c r="F70" s="150">
        <v>104.38754503345342</v>
      </c>
      <c r="G70" s="150">
        <v>117.49227997941327</v>
      </c>
      <c r="H70" s="150">
        <v>131.0344827586207</v>
      </c>
      <c r="I70" s="150">
        <v>117.2735460627895</v>
      </c>
      <c r="J70" s="151"/>
    </row>
    <row r="71" spans="3:10" ht="12.75">
      <c r="C71" s="9" t="s">
        <v>465</v>
      </c>
      <c r="D71" s="150">
        <v>100</v>
      </c>
      <c r="E71" s="150">
        <v>99.85499936956248</v>
      </c>
      <c r="F71" s="150">
        <v>101.62652881099483</v>
      </c>
      <c r="G71" s="150">
        <v>114.66397679989913</v>
      </c>
      <c r="H71" s="150">
        <v>123.26314462236792</v>
      </c>
      <c r="I71" s="150">
        <v>113.15092674315974</v>
      </c>
      <c r="J71" s="151"/>
    </row>
    <row r="73" ht="12.75">
      <c r="C73" s="1" t="s">
        <v>468</v>
      </c>
    </row>
    <row r="93" ht="12.75">
      <c r="A93" s="1" t="s">
        <v>469</v>
      </c>
    </row>
  </sheetData>
  <sheetProtection selectLockedCells="1" selectUnlockedCells="1"/>
  <mergeCells count="44">
    <mergeCell ref="A3:D3"/>
    <mergeCell ref="E3:K3"/>
    <mergeCell ref="A4:D4"/>
    <mergeCell ref="E4:K4"/>
    <mergeCell ref="A5:D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A52"/>
  </mergeCells>
  <hyperlinks>
    <hyperlink ref="A1" location="Contents!A1" display="Back to Contents"/>
    <hyperlink ref="A2" r:id="rId1" display="Dataset: Economic Outlook No 100 - November 2016"/>
    <hyperlink ref="D7" r:id="rId2" display="i"/>
    <hyperlink ref="D8" r:id="rId3" display="i"/>
    <hyperlink ref="D9" r:id="rId4" display="i"/>
    <hyperlink ref="D10" r:id="rId5" display="i"/>
    <hyperlink ref="D11" r:id="rId6" display="i"/>
    <hyperlink ref="D12" r:id="rId7" display="i"/>
    <hyperlink ref="D13" r:id="rId8" display="i"/>
    <hyperlink ref="D14" r:id="rId9" display="i"/>
    <hyperlink ref="D15" r:id="rId10" display="i"/>
    <hyperlink ref="D16" r:id="rId11" display="i"/>
    <hyperlink ref="A17" r:id="rId12" display="Germany"/>
    <hyperlink ref="D17" r:id="rId13" display="i"/>
    <hyperlink ref="D18" r:id="rId14" display="i"/>
    <hyperlink ref="D19" r:id="rId15" display="i"/>
    <hyperlink ref="D20" r:id="rId16" display="i"/>
    <hyperlink ref="D21" r:id="rId17" display="i"/>
    <hyperlink ref="A22" r:id="rId18" display="Israel"/>
    <hyperlink ref="D22" r:id="rId19" display="i"/>
    <hyperlink ref="D23" r:id="rId20" display="i"/>
    <hyperlink ref="D24" r:id="rId21" display="i"/>
    <hyperlink ref="D25" r:id="rId22" display="i"/>
    <hyperlink ref="D26" r:id="rId23" display="i"/>
    <hyperlink ref="D27" r:id="rId24" display="i"/>
    <hyperlink ref="D28" r:id="rId25" display="i"/>
    <hyperlink ref="D29" r:id="rId26" display="i"/>
    <hyperlink ref="D30" r:id="rId27" display="i"/>
    <hyperlink ref="D31" r:id="rId28" display="i"/>
    <hyperlink ref="D32" r:id="rId29" display="i"/>
    <hyperlink ref="D33" r:id="rId30" display="i"/>
    <hyperlink ref="D34" r:id="rId31" display="i"/>
    <hyperlink ref="D35" r:id="rId32" display="i"/>
    <hyperlink ref="D36" r:id="rId33" display="i"/>
    <hyperlink ref="D37" r:id="rId34" display="i"/>
    <hyperlink ref="D38" r:id="rId35" display="i"/>
    <hyperlink ref="D39" r:id="rId36" display="i"/>
    <hyperlink ref="D40" r:id="rId37" display="i"/>
    <hyperlink ref="D41" r:id="rId38" display="i"/>
    <hyperlink ref="D42" r:id="rId39" display="i"/>
    <hyperlink ref="D43" r:id="rId40" display="i"/>
    <hyperlink ref="D44" r:id="rId41" display="i"/>
    <hyperlink ref="D45" r:id="rId42" display="i"/>
    <hyperlink ref="D46" r:id="rId43" display="i"/>
    <hyperlink ref="D47" r:id="rId44" display="i"/>
    <hyperlink ref="D48" r:id="rId45" display="i"/>
    <hyperlink ref="D49" r:id="rId46" display="i"/>
    <hyperlink ref="B50" r:id="rId47" display="  Lithuania"/>
    <hyperlink ref="D50" r:id="rId48" display="i"/>
    <hyperlink ref="D51" r:id="rId49" display="i"/>
    <hyperlink ref="D52" r:id="rId50" display="i"/>
    <hyperlink ref="A53" r:id="rId51" display="Data extracted on 01 Dec 2016 11:01 UTC (GMT) from OECD.Stat"/>
    <hyperlink ref="C6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B22" sqref="B22"/>
    </sheetView>
  </sheetViews>
  <sheetFormatPr defaultColWidth="9.140625" defaultRowHeight="12.75"/>
  <cols>
    <col min="1" max="1" width="21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470</v>
      </c>
    </row>
    <row r="5" spans="2:15" ht="12.75">
      <c r="B5" s="9" t="s">
        <v>84</v>
      </c>
      <c r="C5" s="9" t="s">
        <v>85</v>
      </c>
      <c r="D5" s="9" t="s">
        <v>86</v>
      </c>
      <c r="E5" s="9" t="s">
        <v>87</v>
      </c>
      <c r="F5" s="9" t="s">
        <v>88</v>
      </c>
      <c r="G5" s="9" t="s">
        <v>89</v>
      </c>
      <c r="H5" s="9" t="s">
        <v>90</v>
      </c>
      <c r="I5" s="9" t="s">
        <v>91</v>
      </c>
      <c r="J5" s="9" t="s">
        <v>471</v>
      </c>
      <c r="K5" s="9" t="s">
        <v>472</v>
      </c>
      <c r="L5" s="9" t="s">
        <v>473</v>
      </c>
      <c r="M5" s="9" t="s">
        <v>474</v>
      </c>
      <c r="N5" s="9" t="s">
        <v>475</v>
      </c>
      <c r="O5" s="9" t="s">
        <v>476</v>
      </c>
    </row>
    <row r="6" spans="1:15" ht="12.75">
      <c r="A6" s="9" t="s">
        <v>477</v>
      </c>
      <c r="B6" s="26">
        <v>0.04</v>
      </c>
      <c r="C6" s="26">
        <v>0.025</v>
      </c>
      <c r="D6" s="26">
        <v>0.05</v>
      </c>
      <c r="E6" s="26">
        <v>0.049</v>
      </c>
      <c r="F6" s="26">
        <v>0.031000000000000003</v>
      </c>
      <c r="G6" s="26">
        <v>0.028999999999999998</v>
      </c>
      <c r="H6" s="26">
        <v>0.02</v>
      </c>
      <c r="I6" s="26">
        <v>0.011000000000000001</v>
      </c>
      <c r="J6" s="26">
        <v>0.023</v>
      </c>
      <c r="K6" s="26"/>
      <c r="L6" s="26"/>
      <c r="M6" s="26"/>
      <c r="N6" s="26"/>
      <c r="O6" s="26"/>
    </row>
    <row r="7" spans="1:15" ht="12.75">
      <c r="A7" s="9" t="s">
        <v>478</v>
      </c>
      <c r="B7" s="26">
        <v>0.038</v>
      </c>
      <c r="C7" s="26">
        <v>0.022000000000000002</v>
      </c>
      <c r="D7" s="26">
        <v>0.035</v>
      </c>
      <c r="E7" s="26">
        <v>0.043</v>
      </c>
      <c r="F7" s="26">
        <v>0.027000000000000003</v>
      </c>
      <c r="G7" s="26">
        <v>0.023</v>
      </c>
      <c r="H7" s="26">
        <v>0.011000000000000001</v>
      </c>
      <c r="I7" s="26">
        <v>0.001</v>
      </c>
      <c r="J7" s="26">
        <v>0.011000000000000001</v>
      </c>
      <c r="K7" s="26"/>
      <c r="L7" s="26"/>
      <c r="M7" s="26"/>
      <c r="N7" s="26"/>
      <c r="O7" s="26"/>
    </row>
    <row r="8" spans="1:15" ht="12.75">
      <c r="A8" s="9" t="s">
        <v>479</v>
      </c>
      <c r="B8" s="26"/>
      <c r="C8" s="26"/>
      <c r="D8" s="26"/>
      <c r="E8" s="26"/>
      <c r="F8" s="26"/>
      <c r="G8" s="26"/>
      <c r="H8" s="26"/>
      <c r="I8" s="26"/>
      <c r="J8" s="26">
        <v>0.023</v>
      </c>
      <c r="K8" s="26">
        <v>0.040999999999999995</v>
      </c>
      <c r="L8" s="26">
        <v>0.033</v>
      </c>
      <c r="M8" s="26">
        <v>0.031000000000000003</v>
      </c>
      <c r="N8" s="26">
        <v>0.031000000000000003</v>
      </c>
      <c r="O8" s="26">
        <v>0.031000000000000003</v>
      </c>
    </row>
    <row r="9" spans="1:15" ht="12.75">
      <c r="A9" s="9" t="s">
        <v>480</v>
      </c>
      <c r="B9" s="26"/>
      <c r="C9" s="26"/>
      <c r="D9" s="26"/>
      <c r="E9" s="26"/>
      <c r="F9" s="26"/>
      <c r="G9" s="26"/>
      <c r="H9" s="26"/>
      <c r="I9" s="26"/>
      <c r="J9" s="26">
        <v>0.011000000000000001</v>
      </c>
      <c r="K9" s="26">
        <v>0.026000000000000002</v>
      </c>
      <c r="L9" s="26">
        <v>0.022000000000000002</v>
      </c>
      <c r="M9" s="26">
        <v>0.02</v>
      </c>
      <c r="N9" s="26">
        <v>0.02</v>
      </c>
      <c r="O9" s="26">
        <v>0.02</v>
      </c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2" t="s">
        <v>481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5" ht="12.7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4" sqref="A4"/>
    </sheetView>
  </sheetViews>
  <sheetFormatPr defaultColWidth="9.140625" defaultRowHeight="12.75"/>
  <cols>
    <col min="1" max="1" width="14.8515625" style="1" customWidth="1"/>
    <col min="2" max="2" width="9.140625" style="1" customWidth="1"/>
    <col min="3" max="3" width="10.00390625" style="1" customWidth="1"/>
    <col min="4" max="4" width="14.00390625" style="1" customWidth="1"/>
    <col min="5" max="5" width="15.42187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482</v>
      </c>
    </row>
    <row r="5" spans="1:5" s="154" customFormat="1" ht="39.75" customHeight="1">
      <c r="A5" s="153" t="s">
        <v>483</v>
      </c>
      <c r="B5" s="82" t="s">
        <v>484</v>
      </c>
      <c r="C5" s="82" t="s">
        <v>485</v>
      </c>
      <c r="D5" s="82" t="s">
        <v>486</v>
      </c>
      <c r="E5" s="82" t="s">
        <v>487</v>
      </c>
    </row>
    <row r="6" spans="1:5" ht="12.75">
      <c r="A6" s="9" t="s">
        <v>488</v>
      </c>
      <c r="B6" s="26">
        <v>0.052226999999999996</v>
      </c>
      <c r="C6" s="26"/>
      <c r="D6" s="26">
        <v>0.045299</v>
      </c>
      <c r="E6" s="26"/>
    </row>
    <row r="7" spans="1:5" ht="12.75">
      <c r="A7" s="9" t="s">
        <v>489</v>
      </c>
      <c r="B7" s="26">
        <v>0.053975</v>
      </c>
      <c r="C7" s="26"/>
      <c r="D7" s="26">
        <v>0.048782</v>
      </c>
      <c r="E7" s="26"/>
    </row>
    <row r="8" spans="1:5" ht="12.75">
      <c r="A8" s="9" t="s">
        <v>490</v>
      </c>
      <c r="B8" s="26">
        <v>0.057382999999999997</v>
      </c>
      <c r="C8" s="26"/>
      <c r="D8" s="26">
        <v>0.048608000000000005</v>
      </c>
      <c r="E8" s="26"/>
    </row>
    <row r="9" spans="1:5" ht="12.75">
      <c r="A9" s="9" t="s">
        <v>491</v>
      </c>
      <c r="B9" s="26">
        <v>0.056875</v>
      </c>
      <c r="C9" s="26"/>
      <c r="D9" s="26">
        <v>0.04645</v>
      </c>
      <c r="E9" s="26"/>
    </row>
    <row r="10" spans="1:5" ht="12.75">
      <c r="A10" s="9" t="s">
        <v>492</v>
      </c>
      <c r="B10" s="26">
        <v>0.053548</v>
      </c>
      <c r="C10" s="26"/>
      <c r="D10" s="26">
        <v>0.045370999999999995</v>
      </c>
      <c r="E10" s="26"/>
    </row>
    <row r="11" spans="1:5" ht="12.75">
      <c r="A11" s="9" t="s">
        <v>493</v>
      </c>
      <c r="B11" s="26">
        <v>0.050278</v>
      </c>
      <c r="C11" s="26"/>
      <c r="D11" s="26">
        <v>0.048686</v>
      </c>
      <c r="E11" s="26"/>
    </row>
    <row r="12" spans="1:5" ht="12.75">
      <c r="A12" s="9" t="s">
        <v>494</v>
      </c>
      <c r="B12" s="26">
        <v>0.05</v>
      </c>
      <c r="C12" s="26"/>
      <c r="D12" s="26">
        <v>0.047852</v>
      </c>
      <c r="E12" s="26"/>
    </row>
    <row r="13" spans="1:5" ht="12.75">
      <c r="A13" s="9" t="s">
        <v>495</v>
      </c>
      <c r="B13" s="26">
        <v>0.033672</v>
      </c>
      <c r="C13" s="26"/>
      <c r="D13" s="26">
        <v>0.045359</v>
      </c>
      <c r="E13" s="26"/>
    </row>
    <row r="14" spans="1:5" ht="12.75">
      <c r="A14" s="9" t="s">
        <v>496</v>
      </c>
      <c r="B14" s="26">
        <v>0.010714</v>
      </c>
      <c r="C14" s="26"/>
      <c r="D14" s="26">
        <v>0.042020999999999996</v>
      </c>
      <c r="E14" s="26"/>
    </row>
    <row r="15" spans="1:5" ht="12.75">
      <c r="A15" s="9" t="s">
        <v>497</v>
      </c>
      <c r="B15" s="26">
        <v>0.005</v>
      </c>
      <c r="C15" s="26"/>
      <c r="D15" s="26">
        <v>0.04366</v>
      </c>
      <c r="E15" s="26"/>
    </row>
    <row r="16" spans="1:5" ht="12.75">
      <c r="A16" s="9" t="s">
        <v>498</v>
      </c>
      <c r="B16" s="26">
        <v>0.005</v>
      </c>
      <c r="C16" s="26"/>
      <c r="D16" s="26">
        <v>0.042522000000000004</v>
      </c>
      <c r="E16" s="26"/>
    </row>
    <row r="17" spans="1:5" ht="12.75">
      <c r="A17" s="9" t="s">
        <v>499</v>
      </c>
      <c r="B17" s="26">
        <v>0.005</v>
      </c>
      <c r="C17" s="26"/>
      <c r="D17" s="26">
        <v>0.041971</v>
      </c>
      <c r="E17" s="26"/>
    </row>
    <row r="18" spans="1:5" ht="12.75">
      <c r="A18" s="9" t="s">
        <v>500</v>
      </c>
      <c r="B18" s="26">
        <v>0.005</v>
      </c>
      <c r="C18" s="26"/>
      <c r="D18" s="26">
        <v>0.045056000000000006</v>
      </c>
      <c r="E18" s="26"/>
    </row>
    <row r="19" spans="1:5" ht="12.75">
      <c r="A19" s="9" t="s">
        <v>501</v>
      </c>
      <c r="B19" s="26">
        <v>0.005</v>
      </c>
      <c r="C19" s="26"/>
      <c r="D19" s="26">
        <v>0.043618</v>
      </c>
      <c r="E19" s="26"/>
    </row>
    <row r="20" spans="1:5" ht="12.75">
      <c r="A20" s="9" t="s">
        <v>502</v>
      </c>
      <c r="B20" s="26">
        <v>0.005</v>
      </c>
      <c r="C20" s="26"/>
      <c r="D20" s="26">
        <v>0.040318</v>
      </c>
      <c r="E20" s="26"/>
    </row>
    <row r="21" spans="1:5" ht="12.75">
      <c r="A21" s="9" t="s">
        <v>503</v>
      </c>
      <c r="B21" s="26">
        <v>0.005</v>
      </c>
      <c r="C21" s="26"/>
      <c r="D21" s="26">
        <v>0.04097800000000001</v>
      </c>
      <c r="E21" s="26"/>
    </row>
    <row r="22" spans="1:5" ht="12.75">
      <c r="A22" s="9" t="s">
        <v>504</v>
      </c>
      <c r="B22" s="26">
        <v>0.005</v>
      </c>
      <c r="C22" s="26"/>
      <c r="D22" s="26">
        <v>0.043441</v>
      </c>
      <c r="E22" s="26"/>
    </row>
    <row r="23" spans="1:5" ht="12.75">
      <c r="A23" s="9" t="s">
        <v>505</v>
      </c>
      <c r="B23" s="26">
        <v>0.005</v>
      </c>
      <c r="C23" s="26"/>
      <c r="D23" s="26">
        <v>0.04181</v>
      </c>
      <c r="E23" s="26"/>
    </row>
    <row r="24" spans="1:5" ht="12.75">
      <c r="A24" s="9" t="s">
        <v>506</v>
      </c>
      <c r="B24" s="26">
        <v>0.005</v>
      </c>
      <c r="C24" s="26"/>
      <c r="D24" s="26">
        <v>0.037445</v>
      </c>
      <c r="E24" s="26"/>
    </row>
    <row r="25" spans="1:5" ht="12.75">
      <c r="A25" s="9" t="s">
        <v>507</v>
      </c>
      <c r="B25" s="26">
        <v>0.005</v>
      </c>
      <c r="C25" s="26"/>
      <c r="D25" s="26">
        <v>0.030827</v>
      </c>
      <c r="E25" s="26"/>
    </row>
    <row r="26" spans="1:5" ht="12.75">
      <c r="A26" s="9" t="s">
        <v>508</v>
      </c>
      <c r="B26" s="26">
        <v>0.005</v>
      </c>
      <c r="C26" s="26"/>
      <c r="D26" s="26">
        <v>0.030635</v>
      </c>
      <c r="E26" s="26"/>
    </row>
    <row r="27" spans="1:5" ht="12.75">
      <c r="A27" s="9" t="s">
        <v>509</v>
      </c>
      <c r="B27" s="26">
        <v>0.005</v>
      </c>
      <c r="C27" s="26"/>
      <c r="D27" s="26">
        <v>0.029334</v>
      </c>
      <c r="E27" s="26"/>
    </row>
    <row r="28" spans="1:5" ht="12.75">
      <c r="A28" s="9" t="s">
        <v>510</v>
      </c>
      <c r="B28" s="26">
        <v>0.005</v>
      </c>
      <c r="C28" s="26"/>
      <c r="D28" s="26">
        <v>0.026824000000000004</v>
      </c>
      <c r="E28" s="26"/>
    </row>
    <row r="29" spans="1:5" ht="12.75">
      <c r="A29" s="9" t="s">
        <v>511</v>
      </c>
      <c r="B29" s="26">
        <v>0.005</v>
      </c>
      <c r="C29" s="26"/>
      <c r="D29" s="26">
        <v>0.028077</v>
      </c>
      <c r="E29" s="26"/>
    </row>
    <row r="30" spans="1:5" ht="12.75">
      <c r="A30" s="9" t="s">
        <v>512</v>
      </c>
      <c r="B30" s="26">
        <v>0.005</v>
      </c>
      <c r="C30" s="26"/>
      <c r="D30" s="26">
        <v>0.031361</v>
      </c>
      <c r="E30" s="26"/>
    </row>
    <row r="31" spans="1:5" ht="12.75">
      <c r="A31" s="9" t="s">
        <v>513</v>
      </c>
      <c r="B31" s="26">
        <v>0.005</v>
      </c>
      <c r="C31" s="26"/>
      <c r="D31" s="26">
        <v>0.029567000000000003</v>
      </c>
      <c r="E31" s="26"/>
    </row>
    <row r="32" spans="1:5" ht="12.75">
      <c r="A32" s="9" t="s">
        <v>514</v>
      </c>
      <c r="B32" s="26">
        <v>0.005</v>
      </c>
      <c r="C32" s="26"/>
      <c r="D32" s="26">
        <v>0.034946000000000005</v>
      </c>
      <c r="E32" s="26"/>
    </row>
    <row r="33" spans="1:5" ht="12.75">
      <c r="A33" s="9" t="s">
        <v>515</v>
      </c>
      <c r="B33" s="26">
        <v>0.005</v>
      </c>
      <c r="C33" s="26"/>
      <c r="D33" s="26">
        <v>0.034675</v>
      </c>
      <c r="E33" s="26"/>
    </row>
    <row r="34" spans="1:5" ht="12.75">
      <c r="A34" s="9" t="s">
        <v>516</v>
      </c>
      <c r="B34" s="26">
        <v>0.005</v>
      </c>
      <c r="C34" s="26"/>
      <c r="D34" s="26">
        <v>0.035134</v>
      </c>
      <c r="E34" s="26"/>
    </row>
    <row r="35" spans="1:5" ht="12.75">
      <c r="A35" s="9" t="s">
        <v>517</v>
      </c>
      <c r="B35" s="26">
        <v>0.005</v>
      </c>
      <c r="C35" s="26"/>
      <c r="D35" s="26">
        <v>0.033634</v>
      </c>
      <c r="E35" s="26"/>
    </row>
    <row r="36" spans="1:5" ht="12.75">
      <c r="A36" s="9" t="s">
        <v>518</v>
      </c>
      <c r="B36" s="26">
        <v>0.005</v>
      </c>
      <c r="C36" s="26"/>
      <c r="D36" s="26">
        <v>0.031279</v>
      </c>
      <c r="E36" s="26"/>
    </row>
    <row r="37" spans="1:5" ht="12.75">
      <c r="A37" s="9" t="s">
        <v>519</v>
      </c>
      <c r="B37" s="26">
        <v>0.005</v>
      </c>
      <c r="C37" s="26"/>
      <c r="D37" s="26">
        <v>0.026732999999999993</v>
      </c>
      <c r="E37" s="26"/>
    </row>
    <row r="38" spans="1:5" ht="12.75">
      <c r="A38" s="9" t="s">
        <v>520</v>
      </c>
      <c r="B38" s="26">
        <v>0.005</v>
      </c>
      <c r="C38" s="26"/>
      <c r="D38" s="26">
        <v>0.022162</v>
      </c>
      <c r="E38" s="26"/>
    </row>
    <row r="39" spans="1:5" ht="12.75">
      <c r="A39" s="9" t="s">
        <v>521</v>
      </c>
      <c r="B39" s="26">
        <v>0.005</v>
      </c>
      <c r="C39" s="26"/>
      <c r="D39" s="26">
        <v>0.024468999999999998</v>
      </c>
      <c r="E39" s="26"/>
    </row>
    <row r="40" spans="1:5" ht="12.75">
      <c r="A40" s="9" t="s">
        <v>522</v>
      </c>
      <c r="B40" s="26">
        <v>0.005</v>
      </c>
      <c r="C40" s="26"/>
      <c r="D40" s="26">
        <v>0.02485</v>
      </c>
      <c r="E40" s="26"/>
    </row>
    <row r="41" spans="1:5" ht="12.75">
      <c r="A41" s="9" t="s">
        <v>523</v>
      </c>
      <c r="B41" s="26">
        <v>0.005</v>
      </c>
      <c r="C41" s="26"/>
      <c r="D41" s="26">
        <v>0.024842</v>
      </c>
      <c r="E41" s="26"/>
    </row>
    <row r="42" spans="1:5" ht="12.75">
      <c r="A42" s="9" t="s">
        <v>524</v>
      </c>
      <c r="B42" s="26">
        <v>0.005</v>
      </c>
      <c r="C42" s="26"/>
      <c r="D42" s="26">
        <v>0.022665</v>
      </c>
      <c r="E42" s="26"/>
    </row>
    <row r="43" spans="1:5" ht="12.75">
      <c r="A43" s="9" t="s">
        <v>525</v>
      </c>
      <c r="B43" s="26">
        <v>0.005</v>
      </c>
      <c r="C43" s="26"/>
      <c r="D43" s="26">
        <v>0.021268</v>
      </c>
      <c r="E43" s="26"/>
    </row>
    <row r="44" spans="1:5" ht="12.75">
      <c r="A44" s="9" t="s">
        <v>526</v>
      </c>
      <c r="B44" s="26">
        <v>0.003423</v>
      </c>
      <c r="C44" s="26"/>
      <c r="D44" s="26">
        <v>0.013861000000000002</v>
      </c>
      <c r="E44" s="26"/>
    </row>
    <row r="45" spans="1:5" ht="12.75">
      <c r="A45" s="9" t="s">
        <v>527</v>
      </c>
      <c r="B45" s="26">
        <v>0.0025</v>
      </c>
      <c r="C45" s="26"/>
      <c r="D45" s="26">
        <v>0.018673</v>
      </c>
      <c r="E45" s="26"/>
    </row>
    <row r="46" spans="1:5" ht="12.75">
      <c r="A46" s="9" t="s">
        <v>528</v>
      </c>
      <c r="B46" s="26">
        <v>0.00212867</v>
      </c>
      <c r="C46" s="26">
        <v>0.00212867</v>
      </c>
      <c r="D46" s="26">
        <v>0.02013575</v>
      </c>
      <c r="E46" s="26">
        <v>0.02013575</v>
      </c>
    </row>
    <row r="47" spans="1:5" ht="12.75">
      <c r="A47" s="9" t="s">
        <v>529</v>
      </c>
      <c r="B47" s="26"/>
      <c r="C47" s="26">
        <v>0.00223864</v>
      </c>
      <c r="D47" s="26"/>
      <c r="E47" s="26">
        <v>0.02047237</v>
      </c>
    </row>
    <row r="48" spans="1:5" ht="12.75">
      <c r="A48" s="9" t="s">
        <v>530</v>
      </c>
      <c r="B48" s="26"/>
      <c r="C48" s="26">
        <v>0.00242546</v>
      </c>
      <c r="D48" s="26"/>
      <c r="E48" s="26">
        <v>0.020809730000000002</v>
      </c>
    </row>
    <row r="49" spans="1:5" ht="12.75">
      <c r="A49" s="9" t="s">
        <v>531</v>
      </c>
      <c r="B49" s="26"/>
      <c r="C49" s="26">
        <v>0.00268139</v>
      </c>
      <c r="D49" s="26"/>
      <c r="E49" s="26">
        <v>0.02114779</v>
      </c>
    </row>
    <row r="50" spans="1:5" ht="12.75">
      <c r="A50" s="9" t="s">
        <v>532</v>
      </c>
      <c r="B50" s="26"/>
      <c r="C50" s="26">
        <v>0.003027</v>
      </c>
      <c r="D50" s="26"/>
      <c r="E50" s="26">
        <v>0.02148501</v>
      </c>
    </row>
    <row r="51" spans="1:5" ht="12.75">
      <c r="A51" s="9" t="s">
        <v>533</v>
      </c>
      <c r="B51" s="26"/>
      <c r="C51" s="26">
        <v>0.00343396</v>
      </c>
      <c r="D51" s="26"/>
      <c r="E51" s="26">
        <v>0.02181729</v>
      </c>
    </row>
    <row r="52" spans="1:5" ht="12.75">
      <c r="A52" s="9" t="s">
        <v>534</v>
      </c>
      <c r="B52" s="26"/>
      <c r="C52" s="26">
        <v>0.0038775199999999998</v>
      </c>
      <c r="D52" s="26"/>
      <c r="E52" s="26">
        <v>0.02214095</v>
      </c>
    </row>
    <row r="53" spans="1:5" ht="12.75">
      <c r="A53" s="9" t="s">
        <v>535</v>
      </c>
      <c r="B53" s="26"/>
      <c r="C53" s="26">
        <v>0.00434133</v>
      </c>
      <c r="D53" s="26"/>
      <c r="E53" s="26">
        <v>0.022453110000000002</v>
      </c>
    </row>
    <row r="54" spans="1:5" ht="12.75">
      <c r="A54" s="9" t="s">
        <v>536</v>
      </c>
      <c r="B54" s="26"/>
      <c r="C54" s="26">
        <v>0.00481525</v>
      </c>
      <c r="D54" s="26"/>
      <c r="E54" s="26">
        <v>0.02275183</v>
      </c>
    </row>
    <row r="55" spans="1:5" ht="12.75">
      <c r="A55" s="9" t="s">
        <v>537</v>
      </c>
      <c r="B55" s="26"/>
      <c r="C55" s="26">
        <v>0.005293160000000001</v>
      </c>
      <c r="D55" s="26"/>
      <c r="E55" s="26">
        <v>0.02303578</v>
      </c>
    </row>
    <row r="56" spans="1:5" ht="12.75">
      <c r="A56" s="9" t="s">
        <v>538</v>
      </c>
      <c r="B56" s="26"/>
      <c r="C56" s="26">
        <v>0.00577367</v>
      </c>
      <c r="D56" s="26"/>
      <c r="E56" s="26">
        <v>0.02330418</v>
      </c>
    </row>
    <row r="57" spans="1:5" ht="12.75">
      <c r="A57" s="9" t="s">
        <v>539</v>
      </c>
      <c r="B57" s="26"/>
      <c r="C57" s="26">
        <v>0.006256070000000001</v>
      </c>
      <c r="D57" s="26"/>
      <c r="E57" s="26">
        <v>0.02355647</v>
      </c>
    </row>
    <row r="58" spans="1:5" ht="12.75">
      <c r="A58" s="9" t="s">
        <v>540</v>
      </c>
      <c r="B58" s="26"/>
      <c r="C58" s="26">
        <v>0.00673972</v>
      </c>
      <c r="D58" s="26"/>
      <c r="E58" s="26">
        <v>0.02379234</v>
      </c>
    </row>
    <row r="59" spans="1:5" ht="12.75">
      <c r="A59" s="9" t="s">
        <v>541</v>
      </c>
      <c r="B59" s="26"/>
      <c r="C59" s="26">
        <v>0.007224749999999999</v>
      </c>
      <c r="D59" s="26"/>
      <c r="E59" s="26">
        <v>0.02401157</v>
      </c>
    </row>
    <row r="60" spans="1:5" ht="12.75">
      <c r="A60" s="9" t="s">
        <v>542</v>
      </c>
      <c r="B60" s="26"/>
      <c r="C60" s="26">
        <v>0.007712449999999999</v>
      </c>
      <c r="D60" s="26"/>
      <c r="E60" s="26">
        <v>0.02421411</v>
      </c>
    </row>
    <row r="61" spans="1:5" ht="12.75">
      <c r="A61" s="9" t="s">
        <v>543</v>
      </c>
      <c r="B61" s="26"/>
      <c r="C61" s="26">
        <v>0.00820427</v>
      </c>
      <c r="D61" s="26"/>
      <c r="E61" s="26">
        <v>0.024399889999999997</v>
      </c>
    </row>
    <row r="62" spans="1:5" ht="12.75">
      <c r="A62" s="9" t="s">
        <v>544</v>
      </c>
      <c r="B62" s="26"/>
      <c r="C62" s="26">
        <v>0.00870162</v>
      </c>
      <c r="D62" s="26"/>
      <c r="E62" s="26">
        <v>0.024568979999999997</v>
      </c>
    </row>
    <row r="63" spans="1:5" ht="12.75">
      <c r="A63" s="9" t="s">
        <v>545</v>
      </c>
      <c r="B63" s="26"/>
      <c r="C63" s="26">
        <v>0.00920492</v>
      </c>
      <c r="D63" s="26"/>
      <c r="E63" s="26">
        <v>0.024721410000000003</v>
      </c>
    </row>
    <row r="64" spans="1:5" ht="12.75">
      <c r="A64" s="9" t="s">
        <v>546</v>
      </c>
      <c r="B64" s="26"/>
      <c r="C64" s="26">
        <v>0.0097131</v>
      </c>
      <c r="D64" s="26"/>
      <c r="E64" s="26">
        <v>0.02485734</v>
      </c>
    </row>
    <row r="65" spans="1:5" ht="12.75">
      <c r="A65" s="9" t="s">
        <v>547</v>
      </c>
      <c r="B65" s="26"/>
      <c r="C65" s="26">
        <v>0.01022485</v>
      </c>
      <c r="D65" s="26"/>
      <c r="E65" s="26">
        <v>0.02497692</v>
      </c>
    </row>
    <row r="66" spans="1:5" ht="12.75">
      <c r="A66" s="9" t="s">
        <v>548</v>
      </c>
      <c r="B66" s="26"/>
      <c r="C66" s="26">
        <v>0.01106191</v>
      </c>
      <c r="D66" s="26"/>
      <c r="E66" s="26">
        <v>0.02508068</v>
      </c>
    </row>
    <row r="68" ht="12.75">
      <c r="A68" s="1" t="s">
        <v>549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9.421875" style="1" customWidth="1"/>
    <col min="4" max="4" width="14.140625" style="1" customWidth="1"/>
    <col min="5" max="5" width="16.2812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550</v>
      </c>
    </row>
    <row r="5" spans="1:3" ht="12.75">
      <c r="A5" s="9"/>
      <c r="B5" s="9" t="s">
        <v>115</v>
      </c>
      <c r="C5" s="9" t="s">
        <v>551</v>
      </c>
    </row>
    <row r="6" spans="1:4" ht="12.75">
      <c r="A6" s="9" t="s">
        <v>57</v>
      </c>
      <c r="B6" s="26">
        <v>0.010286095031857734</v>
      </c>
      <c r="C6" s="26">
        <v>0.024613553339681182</v>
      </c>
      <c r="D6" s="13"/>
    </row>
    <row r="7" spans="1:4" ht="12.75">
      <c r="A7" s="9" t="s">
        <v>58</v>
      </c>
      <c r="B7" s="26">
        <v>0.0006096238122097475</v>
      </c>
      <c r="C7" s="26">
        <v>0.022772829393662652</v>
      </c>
      <c r="D7" s="13"/>
    </row>
    <row r="8" spans="1:4" ht="12.75">
      <c r="A8" s="9" t="s">
        <v>59</v>
      </c>
      <c r="B8" s="26">
        <v>0.03900299422619535</v>
      </c>
      <c r="C8" s="26">
        <v>0.027670458905030282</v>
      </c>
      <c r="D8" s="13"/>
    </row>
    <row r="9" spans="1:4" ht="12.75">
      <c r="A9" s="9" t="s">
        <v>60</v>
      </c>
      <c r="B9" s="26">
        <v>0.040635629473508406</v>
      </c>
      <c r="C9" s="26">
        <v>0.01219559650960056</v>
      </c>
      <c r="D9" s="13"/>
    </row>
    <row r="10" spans="1:4" ht="12.75">
      <c r="A10" s="9" t="s">
        <v>61</v>
      </c>
      <c r="B10" s="26">
        <v>0.003160324294190886</v>
      </c>
      <c r="C10" s="26">
        <v>-0.014560076023785284</v>
      </c>
      <c r="D10" s="13"/>
    </row>
    <row r="11" spans="1:4" ht="12.75">
      <c r="A11" s="9" t="s">
        <v>62</v>
      </c>
      <c r="B11" s="26">
        <v>-0.0018590370188242833</v>
      </c>
      <c r="C11" s="26">
        <v>-0.009272165485551764</v>
      </c>
      <c r="D11" s="13"/>
    </row>
    <row r="12" spans="1:4" ht="12.75">
      <c r="A12" s="9" t="s">
        <v>63</v>
      </c>
      <c r="B12" s="26">
        <v>-0.06263205221407131</v>
      </c>
      <c r="C12" s="26">
        <v>0.011286247924192638</v>
      </c>
      <c r="D12" s="13"/>
    </row>
    <row r="13" spans="1:4" ht="12.75">
      <c r="A13" s="9" t="s">
        <v>64</v>
      </c>
      <c r="B13" s="26">
        <v>-0.01748512461142382</v>
      </c>
      <c r="C13" s="26">
        <v>0.034670358631639475</v>
      </c>
      <c r="D13" s="13"/>
    </row>
    <row r="14" spans="1:4" ht="12.75">
      <c r="A14" s="9" t="s">
        <v>65</v>
      </c>
      <c r="B14" s="26">
        <v>-0.01447318922045615</v>
      </c>
      <c r="C14" s="26">
        <v>0.020354793963297757</v>
      </c>
      <c r="D14" s="13"/>
    </row>
    <row r="15" spans="1:4" ht="12.75">
      <c r="A15" s="9" t="s">
        <v>66</v>
      </c>
      <c r="B15" s="26">
        <v>0.006510814288665401</v>
      </c>
      <c r="C15" s="26">
        <v>0.0155880495747025</v>
      </c>
      <c r="D15" s="13"/>
    </row>
    <row r="17" ht="12.75">
      <c r="A17" s="1" t="s">
        <v>552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J177"/>
  <sheetViews>
    <sheetView zoomScale="90" zoomScaleNormal="90" workbookViewId="0" topLeftCell="A94">
      <selection activeCell="K113" sqref="K113"/>
    </sheetView>
  </sheetViews>
  <sheetFormatPr defaultColWidth="9.140625" defaultRowHeight="12.75"/>
  <cols>
    <col min="1" max="3" width="8.7109375" style="0" customWidth="1"/>
    <col min="4" max="4" width="39.00390625" style="0" customWidth="1"/>
    <col min="5" max="6" width="13.140625" style="0" customWidth="1"/>
    <col min="7" max="8" width="14.140625" style="155" customWidth="1"/>
    <col min="9" max="16384" width="8.7109375" style="0" customWidth="1"/>
  </cols>
  <sheetData>
    <row r="3" spans="1:10" ht="46.5" customHeight="1">
      <c r="A3" s="156"/>
      <c r="B3" s="156"/>
      <c r="C3" s="157"/>
      <c r="D3" s="158"/>
      <c r="E3" s="159" t="s">
        <v>553</v>
      </c>
      <c r="F3" s="159"/>
      <c r="G3" s="160" t="s">
        <v>554</v>
      </c>
      <c r="H3" s="160"/>
      <c r="I3" s="161" t="s">
        <v>555</v>
      </c>
      <c r="J3" s="161"/>
    </row>
    <row r="4" spans="1:10" ht="12.75">
      <c r="A4" s="162" t="s">
        <v>556</v>
      </c>
      <c r="B4" s="163" t="s">
        <v>557</v>
      </c>
      <c r="C4" s="164" t="s">
        <v>558</v>
      </c>
      <c r="D4" s="165" t="s">
        <v>559</v>
      </c>
      <c r="E4" s="166" t="s">
        <v>560</v>
      </c>
      <c r="F4" s="167" t="s">
        <v>561</v>
      </c>
      <c r="G4" s="168" t="s">
        <v>560</v>
      </c>
      <c r="H4" s="169" t="s">
        <v>561</v>
      </c>
      <c r="I4" s="168" t="s">
        <v>560</v>
      </c>
      <c r="J4" s="169" t="s">
        <v>561</v>
      </c>
    </row>
    <row r="5" spans="1:6" ht="12.75">
      <c r="A5" s="170"/>
      <c r="B5" s="170"/>
      <c r="C5" s="170"/>
      <c r="D5" s="170"/>
      <c r="E5" s="171"/>
      <c r="F5" s="172"/>
    </row>
    <row r="6" spans="1:10" ht="12.75">
      <c r="A6" s="173" t="s">
        <v>562</v>
      </c>
      <c r="B6" s="173" t="s">
        <v>563</v>
      </c>
      <c r="C6" s="174" t="s">
        <v>564</v>
      </c>
      <c r="D6" s="175" t="s">
        <v>565</v>
      </c>
      <c r="E6" s="176">
        <v>28141</v>
      </c>
      <c r="F6" s="177">
        <v>19380</v>
      </c>
      <c r="G6" s="155">
        <v>203760</v>
      </c>
      <c r="H6" s="155">
        <v>198387</v>
      </c>
      <c r="I6" s="178">
        <f>E6/G6</f>
        <v>0.13810855908912445</v>
      </c>
      <c r="J6" s="178">
        <f aca="true" t="shared" si="0" ref="J6:J69">F6/H6</f>
        <v>0.09768785253065977</v>
      </c>
    </row>
    <row r="7" spans="1:10" ht="12.75">
      <c r="A7" s="173" t="s">
        <v>566</v>
      </c>
      <c r="B7" s="173" t="s">
        <v>567</v>
      </c>
      <c r="C7" s="174" t="s">
        <v>568</v>
      </c>
      <c r="D7" s="175" t="s">
        <v>569</v>
      </c>
      <c r="E7" s="176">
        <v>21752</v>
      </c>
      <c r="F7" s="177">
        <v>6423</v>
      </c>
      <c r="G7" s="155">
        <v>150321</v>
      </c>
      <c r="H7" s="155">
        <v>137947</v>
      </c>
      <c r="I7" s="178">
        <f aca="true" t="shared" si="1" ref="I7:J70">E7/G7</f>
        <v>0.14470366748491562</v>
      </c>
      <c r="J7" s="178">
        <f t="shared" si="0"/>
        <v>0.04656136052251952</v>
      </c>
    </row>
    <row r="8" spans="1:10" ht="12.75">
      <c r="A8" s="173" t="s">
        <v>570</v>
      </c>
      <c r="B8" s="173" t="s">
        <v>571</v>
      </c>
      <c r="C8" s="174" t="s">
        <v>572</v>
      </c>
      <c r="D8" s="175" t="s">
        <v>573</v>
      </c>
      <c r="E8" s="176">
        <v>26541</v>
      </c>
      <c r="F8" s="177">
        <v>62</v>
      </c>
      <c r="G8" s="155">
        <v>75581</v>
      </c>
      <c r="H8" s="155">
        <v>68901</v>
      </c>
      <c r="I8" s="178">
        <f t="shared" si="1"/>
        <v>0.35115968298911104</v>
      </c>
      <c r="J8" s="178">
        <f t="shared" si="0"/>
        <v>0.0008998418020057764</v>
      </c>
    </row>
    <row r="9" spans="1:10" ht="12.75">
      <c r="A9" s="173" t="s">
        <v>574</v>
      </c>
      <c r="B9" s="173" t="s">
        <v>575</v>
      </c>
      <c r="C9" s="174" t="s">
        <v>572</v>
      </c>
      <c r="D9" s="175" t="s">
        <v>576</v>
      </c>
      <c r="E9" s="176">
        <v>38370</v>
      </c>
      <c r="F9" s="177">
        <v>35564</v>
      </c>
      <c r="G9" s="155">
        <v>263228</v>
      </c>
      <c r="H9" s="155">
        <v>243973</v>
      </c>
      <c r="I9" s="178">
        <f t="shared" si="1"/>
        <v>0.1457671676265443</v>
      </c>
      <c r="J9" s="178">
        <f t="shared" si="0"/>
        <v>0.14577022867284495</v>
      </c>
    </row>
    <row r="10" spans="1:10" ht="12.75">
      <c r="A10" s="173" t="s">
        <v>577</v>
      </c>
      <c r="B10" s="173" t="s">
        <v>578</v>
      </c>
      <c r="C10" s="174" t="s">
        <v>564</v>
      </c>
      <c r="D10" s="175" t="s">
        <v>579</v>
      </c>
      <c r="E10" s="176">
        <v>10666</v>
      </c>
      <c r="F10" s="177">
        <v>5944</v>
      </c>
      <c r="G10" s="155">
        <v>113415</v>
      </c>
      <c r="H10" s="155">
        <v>117258</v>
      </c>
      <c r="I10" s="178">
        <f t="shared" si="1"/>
        <v>0.09404399770753427</v>
      </c>
      <c r="J10" s="178">
        <f t="shared" si="0"/>
        <v>0.05069163724436712</v>
      </c>
    </row>
    <row r="11" spans="1:10" ht="12.75">
      <c r="A11" s="173" t="s">
        <v>580</v>
      </c>
      <c r="B11" s="173" t="s">
        <v>581</v>
      </c>
      <c r="C11" s="174" t="s">
        <v>582</v>
      </c>
      <c r="D11" s="175" t="s">
        <v>583</v>
      </c>
      <c r="E11" s="176">
        <v>10842</v>
      </c>
      <c r="F11" s="177">
        <v>11130</v>
      </c>
      <c r="G11" s="155">
        <v>108087</v>
      </c>
      <c r="H11" s="155">
        <v>106388</v>
      </c>
      <c r="I11" s="178">
        <f t="shared" si="1"/>
        <v>0.10030808515362624</v>
      </c>
      <c r="J11" s="178">
        <f t="shared" si="0"/>
        <v>0.10461706207467007</v>
      </c>
    </row>
    <row r="12" spans="1:10" ht="12.75">
      <c r="A12" s="173" t="s">
        <v>584</v>
      </c>
      <c r="B12" s="173" t="s">
        <v>585</v>
      </c>
      <c r="C12" s="174" t="s">
        <v>568</v>
      </c>
      <c r="D12" s="175" t="s">
        <v>586</v>
      </c>
      <c r="E12" s="176">
        <v>32318</v>
      </c>
      <c r="F12" s="177">
        <v>24036</v>
      </c>
      <c r="G12" s="155">
        <v>200749</v>
      </c>
      <c r="H12" s="155">
        <v>188237</v>
      </c>
      <c r="I12" s="178">
        <f t="shared" si="1"/>
        <v>0.16098710329814844</v>
      </c>
      <c r="J12" s="178">
        <f t="shared" si="0"/>
        <v>0.1276900928085339</v>
      </c>
    </row>
    <row r="13" spans="1:10" ht="12.75">
      <c r="A13" s="173" t="s">
        <v>587</v>
      </c>
      <c r="B13" s="173" t="s">
        <v>588</v>
      </c>
      <c r="C13" s="174" t="s">
        <v>568</v>
      </c>
      <c r="D13" s="175" t="s">
        <v>589</v>
      </c>
      <c r="E13" s="176">
        <v>87172</v>
      </c>
      <c r="F13" s="177">
        <v>82007</v>
      </c>
      <c r="G13" s="155">
        <v>650426</v>
      </c>
      <c r="H13" s="155">
        <v>597498</v>
      </c>
      <c r="I13" s="178">
        <f t="shared" si="1"/>
        <v>0.13402293266259344</v>
      </c>
      <c r="J13" s="178">
        <f t="shared" si="0"/>
        <v>0.13725066862148494</v>
      </c>
    </row>
    <row r="14" spans="1:10" ht="12.75">
      <c r="A14" s="173" t="s">
        <v>590</v>
      </c>
      <c r="B14" s="173" t="s">
        <v>591</v>
      </c>
      <c r="C14" s="174" t="s">
        <v>568</v>
      </c>
      <c r="D14" s="175" t="s">
        <v>592</v>
      </c>
      <c r="E14" s="176">
        <v>10300</v>
      </c>
      <c r="F14" s="177">
        <v>8014</v>
      </c>
      <c r="G14" s="155">
        <v>51712</v>
      </c>
      <c r="H14" s="155">
        <v>48517</v>
      </c>
      <c r="I14" s="178">
        <f t="shared" si="1"/>
        <v>0.19918007425742573</v>
      </c>
      <c r="J14" s="178">
        <f t="shared" si="0"/>
        <v>0.16517921553269987</v>
      </c>
    </row>
    <row r="15" spans="1:10" ht="12.75">
      <c r="A15" s="173" t="s">
        <v>593</v>
      </c>
      <c r="B15" s="173" t="s">
        <v>594</v>
      </c>
      <c r="C15" s="174" t="s">
        <v>595</v>
      </c>
      <c r="D15" s="175" t="s">
        <v>596</v>
      </c>
      <c r="E15" s="176">
        <v>4574</v>
      </c>
      <c r="F15" s="177">
        <v>3731</v>
      </c>
      <c r="G15" s="155">
        <v>20436</v>
      </c>
      <c r="H15" s="155">
        <v>20018</v>
      </c>
      <c r="I15" s="178">
        <f t="shared" si="1"/>
        <v>0.22382070855353298</v>
      </c>
      <c r="J15" s="178">
        <f t="shared" si="0"/>
        <v>0.18638225596962735</v>
      </c>
    </row>
    <row r="16" spans="1:10" ht="12.75">
      <c r="A16" s="173" t="s">
        <v>597</v>
      </c>
      <c r="B16" s="173" t="s">
        <v>598</v>
      </c>
      <c r="C16" s="174" t="s">
        <v>599</v>
      </c>
      <c r="D16" s="175" t="s">
        <v>600</v>
      </c>
      <c r="E16" s="176">
        <v>2050</v>
      </c>
      <c r="F16" s="177">
        <v>4662</v>
      </c>
      <c r="G16" s="155">
        <v>47329</v>
      </c>
      <c r="H16" s="155">
        <v>47974</v>
      </c>
      <c r="I16" s="178">
        <f t="shared" si="1"/>
        <v>0.04331382450506032</v>
      </c>
      <c r="J16" s="178">
        <f t="shared" si="0"/>
        <v>0.09717763788718889</v>
      </c>
    </row>
    <row r="17" spans="1:10" ht="12.75">
      <c r="A17" s="173" t="s">
        <v>601</v>
      </c>
      <c r="B17" s="173" t="s">
        <v>602</v>
      </c>
      <c r="C17" s="174" t="s">
        <v>572</v>
      </c>
      <c r="D17" s="175" t="s">
        <v>603</v>
      </c>
      <c r="E17" s="176">
        <v>9072</v>
      </c>
      <c r="F17" s="177">
        <v>9799</v>
      </c>
      <c r="G17" s="155">
        <v>37770</v>
      </c>
      <c r="H17" s="155">
        <v>34915</v>
      </c>
      <c r="I17" s="178">
        <f t="shared" si="1"/>
        <v>0.24019062748212866</v>
      </c>
      <c r="J17" s="178">
        <f t="shared" si="0"/>
        <v>0.28065301446369756</v>
      </c>
    </row>
    <row r="18" spans="1:10" ht="12.75">
      <c r="A18" s="173" t="s">
        <v>604</v>
      </c>
      <c r="B18" s="173" t="s">
        <v>605</v>
      </c>
      <c r="C18" s="174" t="s">
        <v>572</v>
      </c>
      <c r="D18" s="175" t="s">
        <v>606</v>
      </c>
      <c r="E18" s="176">
        <v>12812</v>
      </c>
      <c r="F18" s="177">
        <v>15951</v>
      </c>
      <c r="G18" s="155">
        <v>150485</v>
      </c>
      <c r="H18" s="155">
        <v>134984</v>
      </c>
      <c r="I18" s="178">
        <f t="shared" si="1"/>
        <v>0.0851380536266073</v>
      </c>
      <c r="J18" s="178">
        <f t="shared" si="0"/>
        <v>0.11816956083683992</v>
      </c>
    </row>
    <row r="19" spans="1:10" ht="12.75">
      <c r="A19" s="173" t="s">
        <v>607</v>
      </c>
      <c r="B19" s="173" t="s">
        <v>608</v>
      </c>
      <c r="C19" s="174" t="s">
        <v>609</v>
      </c>
      <c r="D19" s="175" t="s">
        <v>610</v>
      </c>
      <c r="E19" s="176">
        <v>510</v>
      </c>
      <c r="F19" s="177">
        <v>-560</v>
      </c>
      <c r="G19" s="155">
        <v>124022</v>
      </c>
      <c r="H19" s="155">
        <v>129735</v>
      </c>
      <c r="I19" s="178">
        <f t="shared" si="1"/>
        <v>0.004112173646611085</v>
      </c>
      <c r="J19" s="178">
        <f t="shared" si="0"/>
        <v>-0.00431649130920723</v>
      </c>
    </row>
    <row r="20" spans="1:10" ht="12.75">
      <c r="A20" s="173" t="s">
        <v>611</v>
      </c>
      <c r="B20" s="173" t="s">
        <v>612</v>
      </c>
      <c r="C20" s="174" t="s">
        <v>613</v>
      </c>
      <c r="D20" s="175" t="s">
        <v>614</v>
      </c>
      <c r="E20" s="176">
        <v>13435</v>
      </c>
      <c r="F20" s="177">
        <v>14956</v>
      </c>
      <c r="G20" s="155">
        <v>204244</v>
      </c>
      <c r="H20" s="155">
        <v>197526</v>
      </c>
      <c r="I20" s="178">
        <f t="shared" si="1"/>
        <v>0.06577916609545445</v>
      </c>
      <c r="J20" s="178">
        <f t="shared" si="0"/>
        <v>0.0757166145216326</v>
      </c>
    </row>
    <row r="21" spans="1:10" ht="12.75">
      <c r="A21" s="173" t="s">
        <v>615</v>
      </c>
      <c r="B21" s="173" t="s">
        <v>616</v>
      </c>
      <c r="C21" s="174" t="s">
        <v>572</v>
      </c>
      <c r="D21" s="175" t="s">
        <v>617</v>
      </c>
      <c r="E21" s="176">
        <v>74859</v>
      </c>
      <c r="F21" s="177">
        <v>58088</v>
      </c>
      <c r="G21" s="155">
        <v>576257</v>
      </c>
      <c r="H21" s="155">
        <v>551712</v>
      </c>
      <c r="I21" s="178">
        <f t="shared" si="1"/>
        <v>0.12990558032266852</v>
      </c>
      <c r="J21" s="178">
        <f t="shared" si="0"/>
        <v>0.10528681630995881</v>
      </c>
    </row>
    <row r="22" spans="1:10" ht="12.75">
      <c r="A22" s="173" t="s">
        <v>618</v>
      </c>
      <c r="B22" s="173" t="s">
        <v>619</v>
      </c>
      <c r="C22" s="174" t="s">
        <v>582</v>
      </c>
      <c r="D22" s="175" t="s">
        <v>620</v>
      </c>
      <c r="E22" s="176">
        <v>12040</v>
      </c>
      <c r="F22" s="177">
        <v>11875</v>
      </c>
      <c r="G22" s="155">
        <v>201673</v>
      </c>
      <c r="H22" s="155">
        <v>200559</v>
      </c>
      <c r="I22" s="178">
        <f t="shared" si="1"/>
        <v>0.05970060444382738</v>
      </c>
      <c r="J22" s="178">
        <f t="shared" si="0"/>
        <v>0.05920950942116784</v>
      </c>
    </row>
    <row r="23" spans="1:10" ht="12.75">
      <c r="A23" s="173" t="s">
        <v>621</v>
      </c>
      <c r="B23" s="173" t="s">
        <v>622</v>
      </c>
      <c r="C23" s="174" t="s">
        <v>613</v>
      </c>
      <c r="D23" s="175" t="s">
        <v>623</v>
      </c>
      <c r="E23" s="176">
        <v>8178</v>
      </c>
      <c r="F23" s="177">
        <v>7250</v>
      </c>
      <c r="G23" s="155">
        <v>65383</v>
      </c>
      <c r="H23" s="155">
        <v>66614</v>
      </c>
      <c r="I23" s="178">
        <f t="shared" si="1"/>
        <v>0.12507838428949422</v>
      </c>
      <c r="J23" s="178">
        <f t="shared" si="0"/>
        <v>0.10883598042453538</v>
      </c>
    </row>
    <row r="24" spans="1:10" ht="12.75">
      <c r="A24" s="173" t="s">
        <v>624</v>
      </c>
      <c r="B24" s="173" t="s">
        <v>625</v>
      </c>
      <c r="C24" s="174" t="s">
        <v>613</v>
      </c>
      <c r="D24" s="175" t="s">
        <v>626</v>
      </c>
      <c r="E24" s="176">
        <v>11799</v>
      </c>
      <c r="F24" s="177">
        <v>2600</v>
      </c>
      <c r="G24" s="155">
        <v>36625</v>
      </c>
      <c r="H24" s="155">
        <v>26000</v>
      </c>
      <c r="I24" s="178">
        <f t="shared" si="1"/>
        <v>0.32215699658703073</v>
      </c>
      <c r="J24" s="178">
        <f t="shared" si="0"/>
        <v>0.1</v>
      </c>
    </row>
    <row r="25" spans="1:10" ht="12.75">
      <c r="A25" s="173" t="s">
        <v>627</v>
      </c>
      <c r="B25" s="173" t="s">
        <v>628</v>
      </c>
      <c r="C25" s="174" t="s">
        <v>564</v>
      </c>
      <c r="D25" s="175" t="s">
        <v>629</v>
      </c>
      <c r="E25" s="176">
        <v>51514</v>
      </c>
      <c r="F25" s="177">
        <v>20097</v>
      </c>
      <c r="G25" s="155">
        <v>1799472</v>
      </c>
      <c r="H25" s="155">
        <v>1721600</v>
      </c>
      <c r="I25" s="178">
        <f t="shared" si="1"/>
        <v>0.0286272862261819</v>
      </c>
      <c r="J25" s="178">
        <f t="shared" si="0"/>
        <v>0.011673443308550186</v>
      </c>
    </row>
    <row r="26" spans="1:10" ht="12.75">
      <c r="A26" s="173" t="s">
        <v>630</v>
      </c>
      <c r="B26" s="173" t="s">
        <v>631</v>
      </c>
      <c r="C26" s="174" t="s">
        <v>582</v>
      </c>
      <c r="D26" s="175" t="s">
        <v>632</v>
      </c>
      <c r="E26" s="176">
        <v>59984</v>
      </c>
      <c r="F26" s="177">
        <v>23193</v>
      </c>
      <c r="G26" s="155">
        <v>161878</v>
      </c>
      <c r="H26" s="155">
        <v>130892</v>
      </c>
      <c r="I26" s="178">
        <f t="shared" si="1"/>
        <v>0.3705506616093601</v>
      </c>
      <c r="J26" s="178">
        <f t="shared" si="0"/>
        <v>0.17719188338477523</v>
      </c>
    </row>
    <row r="27" spans="1:10" ht="12.75">
      <c r="A27" s="173" t="s">
        <v>633</v>
      </c>
      <c r="B27" s="173" t="s">
        <v>634</v>
      </c>
      <c r="C27" s="174" t="s">
        <v>613</v>
      </c>
      <c r="D27" s="175" t="s">
        <v>635</v>
      </c>
      <c r="E27" s="176">
        <v>21200</v>
      </c>
      <c r="F27" s="177">
        <v>11007</v>
      </c>
      <c r="G27" s="155">
        <v>134833</v>
      </c>
      <c r="H27" s="155">
        <v>126223</v>
      </c>
      <c r="I27" s="178">
        <f t="shared" si="1"/>
        <v>0.15723153827327138</v>
      </c>
      <c r="J27" s="178">
        <f t="shared" si="0"/>
        <v>0.08720280772917773</v>
      </c>
    </row>
    <row r="28" spans="1:10" ht="12.75">
      <c r="A28" s="173" t="s">
        <v>636</v>
      </c>
      <c r="B28" s="173" t="s">
        <v>637</v>
      </c>
      <c r="C28" s="174" t="s">
        <v>599</v>
      </c>
      <c r="D28" s="175" t="s">
        <v>638</v>
      </c>
      <c r="E28" s="176">
        <v>25926</v>
      </c>
      <c r="F28" s="177">
        <v>20858</v>
      </c>
      <c r="G28" s="155">
        <v>209627</v>
      </c>
      <c r="H28" s="155">
        <v>206226</v>
      </c>
      <c r="I28" s="178">
        <f t="shared" si="1"/>
        <v>0.12367681644063026</v>
      </c>
      <c r="J28" s="178">
        <f t="shared" si="0"/>
        <v>0.10114146615848632</v>
      </c>
    </row>
    <row r="29" spans="1:10" ht="12.75">
      <c r="A29" s="173" t="s">
        <v>639</v>
      </c>
      <c r="B29" s="173" t="s">
        <v>640</v>
      </c>
      <c r="C29" s="174" t="s">
        <v>599</v>
      </c>
      <c r="D29" s="175" t="s">
        <v>641</v>
      </c>
      <c r="E29" s="176">
        <v>9158</v>
      </c>
      <c r="F29" s="177">
        <v>13101</v>
      </c>
      <c r="G29" s="155">
        <v>119413</v>
      </c>
      <c r="H29" s="155">
        <v>119247</v>
      </c>
      <c r="I29" s="178">
        <f t="shared" si="1"/>
        <v>0.07669181747380939</v>
      </c>
      <c r="J29" s="178">
        <f t="shared" si="0"/>
        <v>0.10986439910437998</v>
      </c>
    </row>
    <row r="30" spans="1:10" ht="12.75">
      <c r="A30" s="173" t="s">
        <v>642</v>
      </c>
      <c r="B30" s="173" t="s">
        <v>643</v>
      </c>
      <c r="C30" s="174" t="s">
        <v>613</v>
      </c>
      <c r="D30" s="175" t="s">
        <v>644</v>
      </c>
      <c r="E30" s="176">
        <v>5277</v>
      </c>
      <c r="F30" s="177">
        <v>4198</v>
      </c>
      <c r="G30" s="155">
        <v>52847</v>
      </c>
      <c r="H30" s="155">
        <v>50802</v>
      </c>
      <c r="I30" s="178">
        <f t="shared" si="1"/>
        <v>0.09985429636497814</v>
      </c>
      <c r="J30" s="178">
        <f t="shared" si="0"/>
        <v>0.08263454194716743</v>
      </c>
    </row>
    <row r="31" spans="1:10" ht="12.75">
      <c r="A31" s="173" t="s">
        <v>645</v>
      </c>
      <c r="B31" s="173" t="s">
        <v>646</v>
      </c>
      <c r="C31" s="174" t="s">
        <v>582</v>
      </c>
      <c r="D31" s="175" t="s">
        <v>647</v>
      </c>
      <c r="E31" s="176">
        <v>25889</v>
      </c>
      <c r="F31" s="177">
        <v>9369</v>
      </c>
      <c r="G31" s="155">
        <v>217516</v>
      </c>
      <c r="H31" s="155">
        <v>208699</v>
      </c>
      <c r="I31" s="178">
        <f t="shared" si="1"/>
        <v>0.1190211294801302</v>
      </c>
      <c r="J31" s="178">
        <f t="shared" si="0"/>
        <v>0.04489240485100551</v>
      </c>
    </row>
    <row r="32" spans="1:10" ht="12.75">
      <c r="A32" s="173" t="s">
        <v>648</v>
      </c>
      <c r="B32" s="173" t="s">
        <v>649</v>
      </c>
      <c r="C32" s="174" t="s">
        <v>582</v>
      </c>
      <c r="D32" s="175" t="s">
        <v>650</v>
      </c>
      <c r="E32" s="176">
        <v>-792</v>
      </c>
      <c r="F32" s="177">
        <v>-25</v>
      </c>
      <c r="G32" s="155">
        <v>20084</v>
      </c>
      <c r="H32" s="155">
        <v>18381</v>
      </c>
      <c r="I32" s="178">
        <f t="shared" si="1"/>
        <v>-0.03943437562238598</v>
      </c>
      <c r="J32" s="178">
        <f t="shared" si="0"/>
        <v>-0.0013601001033676078</v>
      </c>
    </row>
    <row r="33" spans="1:10" ht="12.75">
      <c r="A33" s="173" t="s">
        <v>651</v>
      </c>
      <c r="B33" s="173" t="s">
        <v>652</v>
      </c>
      <c r="C33" s="174" t="s">
        <v>582</v>
      </c>
      <c r="D33" s="175" t="s">
        <v>653</v>
      </c>
      <c r="E33" s="176">
        <v>-1222</v>
      </c>
      <c r="F33" s="177">
        <v>-148</v>
      </c>
      <c r="G33" s="155">
        <v>18263</v>
      </c>
      <c r="H33" s="155">
        <v>19260</v>
      </c>
      <c r="I33" s="178">
        <f t="shared" si="1"/>
        <v>-0.06691124130756174</v>
      </c>
      <c r="J33" s="178">
        <f t="shared" si="0"/>
        <v>-0.0076843198338525445</v>
      </c>
    </row>
    <row r="34" spans="1:10" ht="12.75">
      <c r="A34" s="173" t="s">
        <v>654</v>
      </c>
      <c r="B34" s="173" t="s">
        <v>655</v>
      </c>
      <c r="C34" s="174" t="s">
        <v>568</v>
      </c>
      <c r="D34" s="175" t="s">
        <v>656</v>
      </c>
      <c r="E34" s="176">
        <v>27296</v>
      </c>
      <c r="F34" s="177">
        <v>33055</v>
      </c>
      <c r="G34" s="155">
        <v>305117</v>
      </c>
      <c r="H34" s="155">
        <v>275021</v>
      </c>
      <c r="I34" s="178">
        <f t="shared" si="1"/>
        <v>0.08946076423142597</v>
      </c>
      <c r="J34" s="178">
        <f t="shared" si="0"/>
        <v>0.12019082179179044</v>
      </c>
    </row>
    <row r="35" spans="1:10" ht="12.75">
      <c r="A35" s="173" t="s">
        <v>657</v>
      </c>
      <c r="B35" s="173" t="s">
        <v>658</v>
      </c>
      <c r="C35" s="174" t="s">
        <v>564</v>
      </c>
      <c r="D35" s="175" t="s">
        <v>659</v>
      </c>
      <c r="E35" s="176">
        <v>-9485</v>
      </c>
      <c r="F35" s="177">
        <v>9294</v>
      </c>
      <c r="G35" s="155">
        <v>176243</v>
      </c>
      <c r="H35" s="155">
        <v>167989</v>
      </c>
      <c r="I35" s="178">
        <f t="shared" si="1"/>
        <v>-0.053817740279046546</v>
      </c>
      <c r="J35" s="178">
        <f t="shared" si="0"/>
        <v>0.0553250510450089</v>
      </c>
    </row>
    <row r="36" spans="1:10" ht="12.75">
      <c r="A36" s="173" t="s">
        <v>660</v>
      </c>
      <c r="B36" s="173" t="s">
        <v>661</v>
      </c>
      <c r="C36" s="174" t="s">
        <v>613</v>
      </c>
      <c r="D36" s="175" t="s">
        <v>662</v>
      </c>
      <c r="E36" s="176">
        <v>4254</v>
      </c>
      <c r="F36" s="177">
        <v>3298</v>
      </c>
      <c r="G36" s="155">
        <v>58171</v>
      </c>
      <c r="H36" s="155">
        <v>59572</v>
      </c>
      <c r="I36" s="178">
        <f t="shared" si="1"/>
        <v>0.07312922246480205</v>
      </c>
      <c r="J36" s="178">
        <f t="shared" si="0"/>
        <v>0.05536157926542671</v>
      </c>
    </row>
    <row r="37" spans="1:10" ht="12.75">
      <c r="A37" s="173" t="s">
        <v>663</v>
      </c>
      <c r="B37" s="173" t="s">
        <v>664</v>
      </c>
      <c r="C37" s="174" t="s">
        <v>599</v>
      </c>
      <c r="D37" s="175" t="s">
        <v>665</v>
      </c>
      <c r="E37" s="176">
        <v>4953</v>
      </c>
      <c r="F37" s="177">
        <v>8502</v>
      </c>
      <c r="G37" s="155">
        <v>63013</v>
      </c>
      <c r="H37" s="155">
        <v>66821</v>
      </c>
      <c r="I37" s="178">
        <f t="shared" si="1"/>
        <v>0.07860282798787552</v>
      </c>
      <c r="J37" s="178">
        <f t="shared" si="0"/>
        <v>0.12723544993340416</v>
      </c>
    </row>
    <row r="38" spans="1:10" ht="12.75">
      <c r="A38" s="173" t="s">
        <v>666</v>
      </c>
      <c r="B38" s="173" t="s">
        <v>667</v>
      </c>
      <c r="C38" s="174" t="s">
        <v>595</v>
      </c>
      <c r="D38" s="175" t="s">
        <v>668</v>
      </c>
      <c r="E38" s="176">
        <v>32872</v>
      </c>
      <c r="F38" s="177">
        <v>27887</v>
      </c>
      <c r="G38" s="155">
        <v>181427</v>
      </c>
      <c r="H38" s="155">
        <v>168162</v>
      </c>
      <c r="I38" s="178">
        <f t="shared" si="1"/>
        <v>0.18118582129451516</v>
      </c>
      <c r="J38" s="178">
        <f t="shared" si="0"/>
        <v>0.16583413613063594</v>
      </c>
    </row>
    <row r="39" spans="1:10" ht="12.75">
      <c r="A39" s="173" t="s">
        <v>669</v>
      </c>
      <c r="B39" s="173" t="s">
        <v>670</v>
      </c>
      <c r="C39" s="174" t="s">
        <v>595</v>
      </c>
      <c r="D39" s="175" t="s">
        <v>671</v>
      </c>
      <c r="E39" s="176">
        <v>16462</v>
      </c>
      <c r="F39" s="177">
        <v>18856</v>
      </c>
      <c r="G39" s="155">
        <v>152312</v>
      </c>
      <c r="H39" s="155">
        <v>144871</v>
      </c>
      <c r="I39" s="178">
        <f t="shared" si="1"/>
        <v>0.10808078155365303</v>
      </c>
      <c r="J39" s="178">
        <f t="shared" si="0"/>
        <v>0.13015717431369977</v>
      </c>
    </row>
    <row r="40" spans="1:10" ht="12.75">
      <c r="A40" s="173" t="s">
        <v>672</v>
      </c>
      <c r="B40" s="173" t="s">
        <v>673</v>
      </c>
      <c r="C40" s="174" t="s">
        <v>674</v>
      </c>
      <c r="D40" s="175" t="s">
        <v>675</v>
      </c>
      <c r="E40" s="176">
        <v>39307</v>
      </c>
      <c r="F40" s="177">
        <v>44738</v>
      </c>
      <c r="G40" s="155">
        <v>331934</v>
      </c>
      <c r="H40" s="155">
        <v>329031</v>
      </c>
      <c r="I40" s="178">
        <f t="shared" si="1"/>
        <v>0.11841811926467309</v>
      </c>
      <c r="J40" s="178">
        <f t="shared" si="0"/>
        <v>0.13596895125383324</v>
      </c>
    </row>
    <row r="41" spans="1:10" ht="12.75">
      <c r="A41" s="173" t="s">
        <v>676</v>
      </c>
      <c r="B41" s="173" t="s">
        <v>677</v>
      </c>
      <c r="C41" s="174" t="s">
        <v>564</v>
      </c>
      <c r="D41" s="175" t="s">
        <v>678</v>
      </c>
      <c r="E41" s="176">
        <v>22097</v>
      </c>
      <c r="F41" s="177">
        <v>15844</v>
      </c>
      <c r="G41" s="155">
        <v>250075</v>
      </c>
      <c r="H41" s="155">
        <v>245028</v>
      </c>
      <c r="I41" s="178">
        <f t="shared" si="1"/>
        <v>0.08836149155253424</v>
      </c>
      <c r="J41" s="178">
        <f t="shared" si="0"/>
        <v>0.0646619978124949</v>
      </c>
    </row>
    <row r="42" spans="1:10" ht="12.75">
      <c r="A42" s="173" t="s">
        <v>679</v>
      </c>
      <c r="B42" s="173" t="s">
        <v>680</v>
      </c>
      <c r="C42" s="174" t="s">
        <v>582</v>
      </c>
      <c r="D42" s="175" t="s">
        <v>681</v>
      </c>
      <c r="E42" s="176">
        <v>-2362</v>
      </c>
      <c r="F42" s="177">
        <v>7676</v>
      </c>
      <c r="G42" s="155">
        <v>138011</v>
      </c>
      <c r="H42" s="155">
        <v>147747</v>
      </c>
      <c r="I42" s="178">
        <f t="shared" si="1"/>
        <v>-0.01711457782350682</v>
      </c>
      <c r="J42" s="178">
        <f t="shared" si="0"/>
        <v>0.051953677570441364</v>
      </c>
    </row>
    <row r="43" spans="1:10" ht="12.75">
      <c r="A43" s="173" t="s">
        <v>682</v>
      </c>
      <c r="B43" s="173" t="s">
        <v>683</v>
      </c>
      <c r="C43" s="174" t="s">
        <v>599</v>
      </c>
      <c r="D43" s="175" t="s">
        <v>684</v>
      </c>
      <c r="E43" s="176">
        <v>31699</v>
      </c>
      <c r="F43" s="177">
        <v>30165</v>
      </c>
      <c r="G43" s="155">
        <v>128127</v>
      </c>
      <c r="H43" s="155">
        <v>123935</v>
      </c>
      <c r="I43" s="178">
        <f t="shared" si="1"/>
        <v>0.24740296736831424</v>
      </c>
      <c r="J43" s="178">
        <f t="shared" si="0"/>
        <v>0.2433937144470892</v>
      </c>
    </row>
    <row r="44" spans="1:10" ht="12.75">
      <c r="A44" s="173" t="s">
        <v>685</v>
      </c>
      <c r="B44" s="173" t="s">
        <v>686</v>
      </c>
      <c r="C44" s="174" t="s">
        <v>564</v>
      </c>
      <c r="D44" s="175" t="s">
        <v>687</v>
      </c>
      <c r="E44" s="176">
        <v>22372</v>
      </c>
      <c r="F44" s="177">
        <v>12823</v>
      </c>
      <c r="G44" s="155">
        <v>197518</v>
      </c>
      <c r="H44" s="155">
        <v>190776</v>
      </c>
      <c r="I44" s="178">
        <f t="shared" si="1"/>
        <v>0.11326562642392085</v>
      </c>
      <c r="J44" s="178">
        <f t="shared" si="0"/>
        <v>0.06721495366293453</v>
      </c>
    </row>
    <row r="45" spans="1:10" ht="12.75">
      <c r="A45" s="173" t="s">
        <v>688</v>
      </c>
      <c r="B45" s="173" t="s">
        <v>689</v>
      </c>
      <c r="C45" s="174" t="s">
        <v>572</v>
      </c>
      <c r="D45" s="175" t="s">
        <v>690</v>
      </c>
      <c r="E45" s="176">
        <v>69959</v>
      </c>
      <c r="F45" s="177">
        <v>53817</v>
      </c>
      <c r="G45" s="155">
        <v>371116</v>
      </c>
      <c r="H45" s="155">
        <v>360158</v>
      </c>
      <c r="I45" s="178">
        <f t="shared" si="1"/>
        <v>0.18850979208657132</v>
      </c>
      <c r="J45" s="178">
        <f t="shared" si="0"/>
        <v>0.14942608521815426</v>
      </c>
    </row>
    <row r="46" spans="1:10" ht="12.75">
      <c r="A46" s="173" t="s">
        <v>691</v>
      </c>
      <c r="B46" s="173" t="s">
        <v>692</v>
      </c>
      <c r="C46" s="174" t="s">
        <v>572</v>
      </c>
      <c r="D46" s="175" t="s">
        <v>693</v>
      </c>
      <c r="E46" s="176">
        <v>5617</v>
      </c>
      <c r="F46" s="177">
        <v>5369</v>
      </c>
      <c r="G46" s="155">
        <v>49349</v>
      </c>
      <c r="H46" s="155">
        <v>45770</v>
      </c>
      <c r="I46" s="178">
        <f t="shared" si="1"/>
        <v>0.11382196194451762</v>
      </c>
      <c r="J46" s="178">
        <f t="shared" si="0"/>
        <v>0.11730391085864103</v>
      </c>
    </row>
    <row r="47" spans="1:10" ht="12.75">
      <c r="A47" s="173" t="s">
        <v>694</v>
      </c>
      <c r="B47" s="173" t="s">
        <v>695</v>
      </c>
      <c r="C47" s="174" t="s">
        <v>613</v>
      </c>
      <c r="D47" s="175" t="s">
        <v>696</v>
      </c>
      <c r="E47" s="176">
        <v>2277</v>
      </c>
      <c r="F47" s="177">
        <v>822</v>
      </c>
      <c r="G47" s="155">
        <v>12553</v>
      </c>
      <c r="H47" s="155">
        <v>10862</v>
      </c>
      <c r="I47" s="178">
        <f t="shared" si="1"/>
        <v>0.1813909025730901</v>
      </c>
      <c r="J47" s="178">
        <f t="shared" si="0"/>
        <v>0.07567667096299024</v>
      </c>
    </row>
    <row r="48" spans="1:10" ht="12.75">
      <c r="A48" s="173" t="s">
        <v>697</v>
      </c>
      <c r="B48" s="173" t="s">
        <v>698</v>
      </c>
      <c r="C48" s="174" t="s">
        <v>572</v>
      </c>
      <c r="D48" s="175" t="s">
        <v>699</v>
      </c>
      <c r="E48" s="176">
        <v>6421</v>
      </c>
      <c r="F48" s="177">
        <v>8111</v>
      </c>
      <c r="G48" s="155">
        <v>76687</v>
      </c>
      <c r="H48" s="155">
        <v>73049</v>
      </c>
      <c r="I48" s="178">
        <f t="shared" si="1"/>
        <v>0.08372996726955025</v>
      </c>
      <c r="J48" s="178">
        <f t="shared" si="0"/>
        <v>0.11103505865925611</v>
      </c>
    </row>
    <row r="49" spans="1:10" ht="12.75">
      <c r="A49" s="173" t="s">
        <v>700</v>
      </c>
      <c r="B49" s="173" t="s">
        <v>701</v>
      </c>
      <c r="C49" s="174" t="s">
        <v>582</v>
      </c>
      <c r="D49" s="175" t="s">
        <v>702</v>
      </c>
      <c r="E49" s="176">
        <v>4262</v>
      </c>
      <c r="F49" s="177">
        <v>4807</v>
      </c>
      <c r="G49" s="155">
        <v>103969</v>
      </c>
      <c r="H49" s="155">
        <v>102564</v>
      </c>
      <c r="I49" s="178">
        <f t="shared" si="1"/>
        <v>0.04099298829458781</v>
      </c>
      <c r="J49" s="178">
        <f t="shared" si="0"/>
        <v>0.04686829686829687</v>
      </c>
    </row>
    <row r="50" spans="1:10" ht="12.75">
      <c r="A50" s="173" t="s">
        <v>703</v>
      </c>
      <c r="B50" s="173" t="s">
        <v>704</v>
      </c>
      <c r="C50" s="174" t="s">
        <v>582</v>
      </c>
      <c r="D50" s="175" t="s">
        <v>705</v>
      </c>
      <c r="E50" s="176">
        <v>27433</v>
      </c>
      <c r="F50" s="177">
        <v>28074</v>
      </c>
      <c r="G50" s="155">
        <v>203816</v>
      </c>
      <c r="H50" s="155">
        <v>200681</v>
      </c>
      <c r="I50" s="178">
        <f t="shared" si="1"/>
        <v>0.13459689131373395</v>
      </c>
      <c r="J50" s="178">
        <f t="shared" si="0"/>
        <v>0.13989366208061552</v>
      </c>
    </row>
    <row r="51" spans="1:10" ht="12.75">
      <c r="A51" s="173" t="s">
        <v>706</v>
      </c>
      <c r="B51" s="173" t="s">
        <v>707</v>
      </c>
      <c r="C51" s="174" t="s">
        <v>582</v>
      </c>
      <c r="D51" s="175" t="s">
        <v>708</v>
      </c>
      <c r="E51" s="176">
        <v>-575</v>
      </c>
      <c r="F51" s="177">
        <v>-142</v>
      </c>
      <c r="G51" s="155">
        <v>25901</v>
      </c>
      <c r="H51" s="155">
        <v>25156</v>
      </c>
      <c r="I51" s="178">
        <f t="shared" si="1"/>
        <v>-0.02219991506119455</v>
      </c>
      <c r="J51" s="178">
        <f t="shared" si="0"/>
        <v>-0.005644776594053109</v>
      </c>
    </row>
    <row r="52" spans="1:10" ht="12.75">
      <c r="A52" s="173" t="s">
        <v>709</v>
      </c>
      <c r="B52" s="173" t="s">
        <v>710</v>
      </c>
      <c r="C52" s="174" t="s">
        <v>568</v>
      </c>
      <c r="D52" s="175" t="s">
        <v>711</v>
      </c>
      <c r="E52" s="176">
        <v>7222</v>
      </c>
      <c r="F52" s="177">
        <v>5563</v>
      </c>
      <c r="G52" s="155">
        <v>39083</v>
      </c>
      <c r="H52" s="155">
        <v>37132</v>
      </c>
      <c r="I52" s="178">
        <f t="shared" si="1"/>
        <v>0.18478622418954532</v>
      </c>
      <c r="J52" s="178">
        <f t="shared" si="0"/>
        <v>0.14981686954648282</v>
      </c>
    </row>
    <row r="53" spans="1:10" ht="12.75">
      <c r="A53" s="173" t="s">
        <v>712</v>
      </c>
      <c r="B53" s="173" t="s">
        <v>713</v>
      </c>
      <c r="C53" s="174" t="s">
        <v>564</v>
      </c>
      <c r="D53" s="175" t="s">
        <v>714</v>
      </c>
      <c r="E53" s="176">
        <v>30422</v>
      </c>
      <c r="F53" s="177">
        <v>31064</v>
      </c>
      <c r="G53" s="155">
        <v>256557</v>
      </c>
      <c r="H53" s="155">
        <v>247291</v>
      </c>
      <c r="I53" s="178">
        <f t="shared" si="1"/>
        <v>0.11857793784617064</v>
      </c>
      <c r="J53" s="178">
        <f t="shared" si="0"/>
        <v>0.1256171878475157</v>
      </c>
    </row>
    <row r="54" spans="1:10" ht="12.75">
      <c r="A54" s="173" t="s">
        <v>715</v>
      </c>
      <c r="B54" s="173" t="s">
        <v>716</v>
      </c>
      <c r="C54" s="174" t="s">
        <v>582</v>
      </c>
      <c r="D54" s="175" t="s">
        <v>717</v>
      </c>
      <c r="E54" s="176">
        <v>0</v>
      </c>
      <c r="F54" s="177">
        <v>0</v>
      </c>
      <c r="G54" s="155">
        <v>0</v>
      </c>
      <c r="H54" s="155">
        <v>0</v>
      </c>
      <c r="I54" s="178" t="e">
        <f t="shared" si="1"/>
        <v>#DIV/0!</v>
      </c>
      <c r="J54" s="178" t="e">
        <f t="shared" si="0"/>
        <v>#DIV/0!</v>
      </c>
    </row>
    <row r="55" spans="1:10" ht="12.75">
      <c r="A55" s="173" t="s">
        <v>718</v>
      </c>
      <c r="B55" s="173" t="s">
        <v>719</v>
      </c>
      <c r="C55" s="174" t="s">
        <v>609</v>
      </c>
      <c r="D55" s="175" t="s">
        <v>720</v>
      </c>
      <c r="E55" s="176">
        <v>24428</v>
      </c>
      <c r="F55" s="177">
        <v>28186</v>
      </c>
      <c r="G55" s="155">
        <v>162599</v>
      </c>
      <c r="H55" s="155">
        <v>152093</v>
      </c>
      <c r="I55" s="178">
        <f t="shared" si="1"/>
        <v>0.15023462628921458</v>
      </c>
      <c r="J55" s="178">
        <f t="shared" si="0"/>
        <v>0.185320823443551</v>
      </c>
    </row>
    <row r="56" spans="1:10" ht="12.75">
      <c r="A56" s="173" t="s">
        <v>721</v>
      </c>
      <c r="B56" s="173" t="s">
        <v>722</v>
      </c>
      <c r="C56" s="174" t="s">
        <v>609</v>
      </c>
      <c r="D56" s="175" t="s">
        <v>723</v>
      </c>
      <c r="E56" s="176">
        <v>16609</v>
      </c>
      <c r="F56" s="177">
        <v>10008</v>
      </c>
      <c r="G56" s="155">
        <v>184828</v>
      </c>
      <c r="H56" s="155">
        <v>179522</v>
      </c>
      <c r="I56" s="178">
        <f t="shared" si="1"/>
        <v>0.08986192568225594</v>
      </c>
      <c r="J56" s="178">
        <f t="shared" si="0"/>
        <v>0.05574804202270474</v>
      </c>
    </row>
    <row r="57" spans="1:10" ht="12.75">
      <c r="A57" s="173" t="s">
        <v>724</v>
      </c>
      <c r="B57" s="173" t="s">
        <v>725</v>
      </c>
      <c r="C57" s="174" t="s">
        <v>582</v>
      </c>
      <c r="D57" s="175" t="s">
        <v>726</v>
      </c>
      <c r="E57" s="176">
        <v>97761</v>
      </c>
      <c r="F57" s="177">
        <v>88869</v>
      </c>
      <c r="G57" s="155">
        <v>968442</v>
      </c>
      <c r="H57" s="155">
        <v>999230</v>
      </c>
      <c r="I57" s="178">
        <f t="shared" si="1"/>
        <v>0.10094667517517827</v>
      </c>
      <c r="J57" s="178">
        <f t="shared" si="0"/>
        <v>0.088937481861033</v>
      </c>
    </row>
    <row r="58" spans="1:10" ht="12.75">
      <c r="A58" s="173" t="s">
        <v>727</v>
      </c>
      <c r="B58" s="173" t="s">
        <v>728</v>
      </c>
      <c r="C58" s="174" t="s">
        <v>568</v>
      </c>
      <c r="D58" s="175" t="s">
        <v>729</v>
      </c>
      <c r="E58" s="176">
        <v>6638</v>
      </c>
      <c r="F58" s="177">
        <v>502</v>
      </c>
      <c r="G58" s="155">
        <v>148576</v>
      </c>
      <c r="H58" s="155">
        <v>141056</v>
      </c>
      <c r="I58" s="178">
        <f t="shared" si="1"/>
        <v>0.04467747146241654</v>
      </c>
      <c r="J58" s="178">
        <f t="shared" si="0"/>
        <v>0.003558870235934664</v>
      </c>
    </row>
    <row r="59" spans="1:10" ht="12.75">
      <c r="A59" s="173" t="s">
        <v>730</v>
      </c>
      <c r="B59" s="173" t="s">
        <v>731</v>
      </c>
      <c r="C59" s="174" t="s">
        <v>613</v>
      </c>
      <c r="D59" s="175" t="s">
        <v>732</v>
      </c>
      <c r="E59" s="176">
        <v>31776</v>
      </c>
      <c r="F59" s="177">
        <v>21671</v>
      </c>
      <c r="G59" s="155">
        <v>253783</v>
      </c>
      <c r="H59" s="155">
        <v>233075</v>
      </c>
      <c r="I59" s="178">
        <f t="shared" si="1"/>
        <v>0.12520933238238968</v>
      </c>
      <c r="J59" s="178">
        <f t="shared" si="0"/>
        <v>0.09297865493939719</v>
      </c>
    </row>
    <row r="60" spans="1:10" ht="12.75">
      <c r="A60" s="173" t="s">
        <v>733</v>
      </c>
      <c r="B60" s="173" t="s">
        <v>734</v>
      </c>
      <c r="C60" s="174" t="s">
        <v>582</v>
      </c>
      <c r="D60" s="175" t="s">
        <v>735</v>
      </c>
      <c r="E60" s="176">
        <v>66361</v>
      </c>
      <c r="F60" s="177">
        <v>91873</v>
      </c>
      <c r="G60" s="155">
        <v>738286</v>
      </c>
      <c r="H60" s="155">
        <v>703456</v>
      </c>
      <c r="I60" s="178">
        <f t="shared" si="1"/>
        <v>0.08988522063265456</v>
      </c>
      <c r="J60" s="178">
        <f t="shared" si="0"/>
        <v>0.13060234044488922</v>
      </c>
    </row>
    <row r="61" spans="1:10" ht="12.75">
      <c r="A61" s="173" t="s">
        <v>736</v>
      </c>
      <c r="B61" s="173" t="s">
        <v>737</v>
      </c>
      <c r="C61" s="174" t="s">
        <v>582</v>
      </c>
      <c r="D61" s="175" t="s">
        <v>738</v>
      </c>
      <c r="E61" s="176">
        <v>19583</v>
      </c>
      <c r="F61" s="177">
        <v>30743</v>
      </c>
      <c r="G61" s="155">
        <v>209351</v>
      </c>
      <c r="H61" s="155">
        <v>213446</v>
      </c>
      <c r="I61" s="178">
        <f t="shared" si="1"/>
        <v>0.09354146863401655</v>
      </c>
      <c r="J61" s="178">
        <f t="shared" si="0"/>
        <v>0.1440317457342841</v>
      </c>
    </row>
    <row r="62" spans="1:10" ht="12.75">
      <c r="A62" s="173" t="s">
        <v>739</v>
      </c>
      <c r="B62" s="173" t="s">
        <v>740</v>
      </c>
      <c r="C62" s="174" t="s">
        <v>599</v>
      </c>
      <c r="D62" s="175" t="s">
        <v>741</v>
      </c>
      <c r="E62" s="176">
        <v>30670</v>
      </c>
      <c r="F62" s="177">
        <v>38305</v>
      </c>
      <c r="G62" s="155">
        <v>267285</v>
      </c>
      <c r="H62" s="155">
        <v>255568</v>
      </c>
      <c r="I62" s="178">
        <f t="shared" si="1"/>
        <v>0.11474643171146903</v>
      </c>
      <c r="J62" s="178">
        <f t="shared" si="0"/>
        <v>0.14988183184123208</v>
      </c>
    </row>
    <row r="63" spans="1:10" ht="12.75">
      <c r="A63" s="173" t="s">
        <v>742</v>
      </c>
      <c r="B63" s="173" t="s">
        <v>743</v>
      </c>
      <c r="C63" s="174" t="s">
        <v>609</v>
      </c>
      <c r="D63" s="175" t="s">
        <v>744</v>
      </c>
      <c r="E63" s="176">
        <v>3645</v>
      </c>
      <c r="F63" s="177">
        <v>3049</v>
      </c>
      <c r="G63" s="155">
        <v>15725</v>
      </c>
      <c r="H63" s="155">
        <v>14243</v>
      </c>
      <c r="I63" s="178">
        <f t="shared" si="1"/>
        <v>0.23179650238473767</v>
      </c>
      <c r="J63" s="178">
        <f t="shared" si="0"/>
        <v>0.21407006950782842</v>
      </c>
    </row>
    <row r="64" spans="1:10" ht="12.75">
      <c r="A64" s="173" t="s">
        <v>745</v>
      </c>
      <c r="B64" s="173" t="s">
        <v>746</v>
      </c>
      <c r="C64" s="174" t="s">
        <v>609</v>
      </c>
      <c r="D64" s="175" t="s">
        <v>747</v>
      </c>
      <c r="E64" s="176">
        <v>36090</v>
      </c>
      <c r="F64" s="177">
        <v>40120</v>
      </c>
      <c r="G64" s="155">
        <v>222118</v>
      </c>
      <c r="H64" s="155">
        <v>216291</v>
      </c>
      <c r="I64" s="178">
        <f t="shared" si="1"/>
        <v>0.16248120368452804</v>
      </c>
      <c r="J64" s="178">
        <f t="shared" si="0"/>
        <v>0.18549084335455474</v>
      </c>
    </row>
    <row r="65" spans="1:10" ht="12.75">
      <c r="A65" s="173" t="s">
        <v>748</v>
      </c>
      <c r="B65" s="173" t="s">
        <v>749</v>
      </c>
      <c r="C65" s="174" t="s">
        <v>609</v>
      </c>
      <c r="D65" s="175" t="s">
        <v>750</v>
      </c>
      <c r="E65" s="176">
        <v>63175</v>
      </c>
      <c r="F65" s="177">
        <v>42035</v>
      </c>
      <c r="G65" s="155">
        <v>636671</v>
      </c>
      <c r="H65" s="155">
        <v>626390</v>
      </c>
      <c r="I65" s="178">
        <f t="shared" si="1"/>
        <v>0.09922707332358471</v>
      </c>
      <c r="J65" s="178">
        <f t="shared" si="0"/>
        <v>0.06710675457781894</v>
      </c>
    </row>
    <row r="66" spans="1:10" ht="12.75">
      <c r="A66" s="173" t="s">
        <v>751</v>
      </c>
      <c r="B66" s="173" t="s">
        <v>752</v>
      </c>
      <c r="C66" s="174" t="s">
        <v>609</v>
      </c>
      <c r="D66" s="175" t="s">
        <v>753</v>
      </c>
      <c r="E66" s="176">
        <v>4893</v>
      </c>
      <c r="F66" s="177">
        <v>5023</v>
      </c>
      <c r="G66" s="155">
        <v>30967</v>
      </c>
      <c r="H66" s="155">
        <v>28181</v>
      </c>
      <c r="I66" s="178">
        <f t="shared" si="1"/>
        <v>0.1580069105822327</v>
      </c>
      <c r="J66" s="178">
        <f t="shared" si="0"/>
        <v>0.1782406585997658</v>
      </c>
    </row>
    <row r="67" spans="1:10" ht="12.75">
      <c r="A67" s="173" t="s">
        <v>754</v>
      </c>
      <c r="B67" s="173" t="s">
        <v>755</v>
      </c>
      <c r="C67" s="174" t="s">
        <v>595</v>
      </c>
      <c r="D67" s="175" t="s">
        <v>756</v>
      </c>
      <c r="E67" s="176">
        <v>24165</v>
      </c>
      <c r="F67" s="177">
        <v>27429</v>
      </c>
      <c r="G67" s="155">
        <v>296252</v>
      </c>
      <c r="H67" s="155">
        <v>300211</v>
      </c>
      <c r="I67" s="178">
        <f t="shared" si="1"/>
        <v>0.0815690695759016</v>
      </c>
      <c r="J67" s="178">
        <f t="shared" si="0"/>
        <v>0.09136573942993428</v>
      </c>
    </row>
    <row r="68" spans="1:10" ht="12.75">
      <c r="A68" s="173" t="s">
        <v>757</v>
      </c>
      <c r="B68" s="173" t="s">
        <v>758</v>
      </c>
      <c r="C68" s="174" t="s">
        <v>595</v>
      </c>
      <c r="D68" s="175" t="s">
        <v>759</v>
      </c>
      <c r="E68" s="176">
        <v>16436</v>
      </c>
      <c r="F68" s="177">
        <v>11531</v>
      </c>
      <c r="G68" s="155">
        <v>138627</v>
      </c>
      <c r="H68" s="155">
        <v>132917</v>
      </c>
      <c r="I68" s="178">
        <f t="shared" si="1"/>
        <v>0.11856276194392146</v>
      </c>
      <c r="J68" s="178">
        <f t="shared" si="0"/>
        <v>0.08675338745231986</v>
      </c>
    </row>
    <row r="69" spans="1:10" ht="12.75">
      <c r="A69" s="173" t="s">
        <v>760</v>
      </c>
      <c r="B69" s="173" t="s">
        <v>761</v>
      </c>
      <c r="C69" s="174" t="s">
        <v>599</v>
      </c>
      <c r="D69" s="175" t="s">
        <v>762</v>
      </c>
      <c r="E69" s="176">
        <v>9500</v>
      </c>
      <c r="F69" s="177">
        <v>8836</v>
      </c>
      <c r="G69" s="155">
        <v>51323</v>
      </c>
      <c r="H69" s="155">
        <v>48693</v>
      </c>
      <c r="I69" s="178">
        <f t="shared" si="1"/>
        <v>0.1851021958965766</v>
      </c>
      <c r="J69" s="178">
        <f t="shared" si="0"/>
        <v>0.18146345470601524</v>
      </c>
    </row>
    <row r="70" spans="1:10" ht="12.75">
      <c r="A70" s="173" t="s">
        <v>763</v>
      </c>
      <c r="B70" s="173" t="s">
        <v>764</v>
      </c>
      <c r="C70" s="174" t="s">
        <v>599</v>
      </c>
      <c r="D70" s="175" t="s">
        <v>765</v>
      </c>
      <c r="E70" s="176">
        <v>31562</v>
      </c>
      <c r="F70" s="177">
        <v>33408</v>
      </c>
      <c r="G70" s="155">
        <v>204868</v>
      </c>
      <c r="H70" s="155">
        <v>194379</v>
      </c>
      <c r="I70" s="178">
        <f t="shared" si="1"/>
        <v>0.15406017533240915</v>
      </c>
      <c r="J70" s="178">
        <f t="shared" si="1"/>
        <v>0.17187041810072076</v>
      </c>
    </row>
    <row r="71" spans="1:10" ht="12.75">
      <c r="A71" s="173" t="s">
        <v>766</v>
      </c>
      <c r="B71" s="173" t="s">
        <v>767</v>
      </c>
      <c r="C71" s="174" t="s">
        <v>599</v>
      </c>
      <c r="D71" s="175" t="s">
        <v>768</v>
      </c>
      <c r="E71" s="176">
        <v>1638</v>
      </c>
      <c r="F71" s="177">
        <v>2551</v>
      </c>
      <c r="G71" s="155">
        <v>10078</v>
      </c>
      <c r="H71" s="155">
        <v>10066</v>
      </c>
      <c r="I71" s="178">
        <f aca="true" t="shared" si="2" ref="I71:J134">E71/G71</f>
        <v>0.16253224846199643</v>
      </c>
      <c r="J71" s="178">
        <f t="shared" si="2"/>
        <v>0.25342737929664216</v>
      </c>
    </row>
    <row r="72" spans="1:10" ht="12.75">
      <c r="A72" s="173" t="s">
        <v>769</v>
      </c>
      <c r="B72" s="173" t="s">
        <v>770</v>
      </c>
      <c r="C72" s="174" t="s">
        <v>599</v>
      </c>
      <c r="D72" s="175" t="s">
        <v>771</v>
      </c>
      <c r="E72" s="176">
        <v>68636</v>
      </c>
      <c r="F72" s="177">
        <v>63734</v>
      </c>
      <c r="G72" s="155">
        <v>495154</v>
      </c>
      <c r="H72" s="155">
        <v>469402</v>
      </c>
      <c r="I72" s="178">
        <f t="shared" si="2"/>
        <v>0.13861546104848188</v>
      </c>
      <c r="J72" s="178">
        <f t="shared" si="2"/>
        <v>0.1357770098976996</v>
      </c>
    </row>
    <row r="73" spans="1:10" ht="12.75">
      <c r="A73" s="173" t="s">
        <v>772</v>
      </c>
      <c r="B73" s="173" t="s">
        <v>773</v>
      </c>
      <c r="C73" s="174" t="s">
        <v>599</v>
      </c>
      <c r="D73" s="175" t="s">
        <v>774</v>
      </c>
      <c r="E73" s="176">
        <v>24600</v>
      </c>
      <c r="F73" s="177">
        <v>8279</v>
      </c>
      <c r="G73" s="155">
        <v>78370</v>
      </c>
      <c r="H73" s="155">
        <v>73531</v>
      </c>
      <c r="I73" s="178">
        <f t="shared" si="2"/>
        <v>0.313895623325252</v>
      </c>
      <c r="J73" s="178">
        <f t="shared" si="2"/>
        <v>0.1125919680134909</v>
      </c>
    </row>
    <row r="74" spans="1:10" ht="12.75">
      <c r="A74" s="173" t="s">
        <v>775</v>
      </c>
      <c r="B74" s="173" t="s">
        <v>776</v>
      </c>
      <c r="C74" s="174" t="s">
        <v>582</v>
      </c>
      <c r="D74" s="175" t="s">
        <v>777</v>
      </c>
      <c r="E74" s="176">
        <v>32720</v>
      </c>
      <c r="F74" s="177">
        <v>34556</v>
      </c>
      <c r="G74" s="155">
        <v>280890</v>
      </c>
      <c r="H74" s="155">
        <v>263755</v>
      </c>
      <c r="I74" s="178">
        <f t="shared" si="2"/>
        <v>0.11648688098543913</v>
      </c>
      <c r="J74" s="178">
        <f t="shared" si="2"/>
        <v>0.13101552577202327</v>
      </c>
    </row>
    <row r="75" spans="1:10" ht="12.75">
      <c r="A75" s="173" t="s">
        <v>778</v>
      </c>
      <c r="B75" s="173" t="s">
        <v>779</v>
      </c>
      <c r="C75" s="174" t="s">
        <v>582</v>
      </c>
      <c r="D75" s="175" t="s">
        <v>780</v>
      </c>
      <c r="E75" s="176">
        <v>27411</v>
      </c>
      <c r="F75" s="177">
        <v>24262</v>
      </c>
      <c r="G75" s="155">
        <v>152134</v>
      </c>
      <c r="H75" s="155">
        <v>148553</v>
      </c>
      <c r="I75" s="178">
        <f t="shared" si="2"/>
        <v>0.1801766863423035</v>
      </c>
      <c r="J75" s="178">
        <f t="shared" si="2"/>
        <v>0.16332218130902776</v>
      </c>
    </row>
    <row r="76" spans="1:10" ht="12.75">
      <c r="A76" s="173" t="s">
        <v>781</v>
      </c>
      <c r="B76" s="173" t="s">
        <v>782</v>
      </c>
      <c r="C76" s="174" t="s">
        <v>582</v>
      </c>
      <c r="D76" s="175" t="s">
        <v>783</v>
      </c>
      <c r="E76" s="176">
        <v>2502</v>
      </c>
      <c r="F76" s="177">
        <v>-1805</v>
      </c>
      <c r="G76" s="155">
        <v>151368</v>
      </c>
      <c r="H76" s="155">
        <v>144098</v>
      </c>
      <c r="I76" s="178">
        <f t="shared" si="2"/>
        <v>0.01652925321071825</v>
      </c>
      <c r="J76" s="178">
        <f t="shared" si="2"/>
        <v>-0.012526197448958347</v>
      </c>
    </row>
    <row r="77" spans="1:10" ht="12.75">
      <c r="A77" s="173" t="s">
        <v>784</v>
      </c>
      <c r="B77" s="173" t="s">
        <v>785</v>
      </c>
      <c r="C77" s="174" t="s">
        <v>582</v>
      </c>
      <c r="D77" s="175" t="s">
        <v>786</v>
      </c>
      <c r="E77" s="176">
        <v>812</v>
      </c>
      <c r="F77" s="177">
        <v>-2686</v>
      </c>
      <c r="G77" s="155">
        <v>106566</v>
      </c>
      <c r="H77" s="155">
        <v>110147</v>
      </c>
      <c r="I77" s="178">
        <f t="shared" si="2"/>
        <v>0.007619691083460015</v>
      </c>
      <c r="J77" s="178">
        <f t="shared" si="2"/>
        <v>-0.024385593797379864</v>
      </c>
    </row>
    <row r="78" spans="1:10" ht="12.75">
      <c r="A78" s="173" t="s">
        <v>787</v>
      </c>
      <c r="B78" s="173" t="s">
        <v>788</v>
      </c>
      <c r="C78" s="174" t="s">
        <v>582</v>
      </c>
      <c r="D78" s="175" t="s">
        <v>789</v>
      </c>
      <c r="E78" s="176">
        <v>24157</v>
      </c>
      <c r="F78" s="177">
        <v>6384</v>
      </c>
      <c r="G78" s="155">
        <v>138178</v>
      </c>
      <c r="H78" s="155">
        <v>141121</v>
      </c>
      <c r="I78" s="178">
        <f t="shared" si="2"/>
        <v>0.17482522543386067</v>
      </c>
      <c r="J78" s="178">
        <f t="shared" si="2"/>
        <v>0.04523777467563297</v>
      </c>
    </row>
    <row r="79" spans="1:10" ht="12.75">
      <c r="A79" s="173" t="s">
        <v>790</v>
      </c>
      <c r="B79" s="173" t="s">
        <v>791</v>
      </c>
      <c r="C79" s="174" t="s">
        <v>582</v>
      </c>
      <c r="D79" s="175" t="s">
        <v>792</v>
      </c>
      <c r="E79" s="176">
        <v>28538</v>
      </c>
      <c r="F79" s="177">
        <v>38341</v>
      </c>
      <c r="G79" s="155">
        <v>340636</v>
      </c>
      <c r="H79" s="155">
        <v>303307</v>
      </c>
      <c r="I79" s="178">
        <f t="shared" si="2"/>
        <v>0.08377857889359903</v>
      </c>
      <c r="J79" s="178">
        <f t="shared" si="2"/>
        <v>0.12640987514300692</v>
      </c>
    </row>
    <row r="80" spans="1:10" ht="12.75">
      <c r="A80" s="173" t="s">
        <v>793</v>
      </c>
      <c r="B80" s="173" t="s">
        <v>794</v>
      </c>
      <c r="C80" s="174" t="s">
        <v>582</v>
      </c>
      <c r="D80" s="175" t="s">
        <v>795</v>
      </c>
      <c r="E80" s="176">
        <v>930</v>
      </c>
      <c r="F80" s="177">
        <v>15735</v>
      </c>
      <c r="G80" s="155">
        <v>167799</v>
      </c>
      <c r="H80" s="155">
        <v>146339</v>
      </c>
      <c r="I80" s="178">
        <f t="shared" si="2"/>
        <v>0.005542345305991097</v>
      </c>
      <c r="J80" s="178">
        <f t="shared" si="2"/>
        <v>0.10752430999255154</v>
      </c>
    </row>
    <row r="81" spans="1:10" ht="12.75">
      <c r="A81" s="173" t="s">
        <v>796</v>
      </c>
      <c r="B81" s="173" t="s">
        <v>797</v>
      </c>
      <c r="C81" s="174" t="s">
        <v>595</v>
      </c>
      <c r="D81" s="175" t="s">
        <v>798</v>
      </c>
      <c r="E81" s="176">
        <v>29400</v>
      </c>
      <c r="F81" s="177">
        <v>26360</v>
      </c>
      <c r="G81" s="155">
        <v>291357</v>
      </c>
      <c r="H81" s="155">
        <v>280566</v>
      </c>
      <c r="I81" s="178">
        <f t="shared" si="2"/>
        <v>0.10090713454627828</v>
      </c>
      <c r="J81" s="178">
        <f t="shared" si="2"/>
        <v>0.09395293798963524</v>
      </c>
    </row>
    <row r="82" spans="1:10" ht="12.75">
      <c r="A82" s="173" t="s">
        <v>799</v>
      </c>
      <c r="B82" s="173" t="s">
        <v>800</v>
      </c>
      <c r="C82" s="174" t="s">
        <v>599</v>
      </c>
      <c r="D82" s="175" t="s">
        <v>801</v>
      </c>
      <c r="E82" s="176">
        <v>46509</v>
      </c>
      <c r="F82" s="177">
        <v>38893</v>
      </c>
      <c r="G82" s="155">
        <v>297976</v>
      </c>
      <c r="H82" s="155">
        <v>277831</v>
      </c>
      <c r="I82" s="178">
        <f t="shared" si="2"/>
        <v>0.15608304024485192</v>
      </c>
      <c r="J82" s="178">
        <f t="shared" si="2"/>
        <v>0.13998797830335707</v>
      </c>
    </row>
    <row r="83" spans="1:10" ht="12.75">
      <c r="A83" s="173" t="s">
        <v>802</v>
      </c>
      <c r="B83" s="173" t="s">
        <v>803</v>
      </c>
      <c r="C83" s="174" t="s">
        <v>599</v>
      </c>
      <c r="D83" s="175" t="s">
        <v>804</v>
      </c>
      <c r="E83" s="176">
        <v>109723</v>
      </c>
      <c r="F83" s="177">
        <v>67947</v>
      </c>
      <c r="G83" s="155">
        <v>987235</v>
      </c>
      <c r="H83" s="155">
        <v>996835</v>
      </c>
      <c r="I83" s="178">
        <f t="shared" si="2"/>
        <v>0.1111417241082417</v>
      </c>
      <c r="J83" s="178">
        <f t="shared" si="2"/>
        <v>0.06816273505645368</v>
      </c>
    </row>
    <row r="84" spans="1:10" ht="12.75">
      <c r="A84" s="173" t="s">
        <v>805</v>
      </c>
      <c r="B84" s="173" t="s">
        <v>806</v>
      </c>
      <c r="C84" s="174" t="s">
        <v>582</v>
      </c>
      <c r="D84" s="175" t="s">
        <v>807</v>
      </c>
      <c r="E84" s="176">
        <v>30808</v>
      </c>
      <c r="F84" s="177">
        <v>11762</v>
      </c>
      <c r="G84" s="155">
        <v>189236</v>
      </c>
      <c r="H84" s="155">
        <v>175556</v>
      </c>
      <c r="I84" s="178">
        <f t="shared" si="2"/>
        <v>0.16280200384704813</v>
      </c>
      <c r="J84" s="178">
        <f t="shared" si="2"/>
        <v>0.06699856456059605</v>
      </c>
    </row>
    <row r="85" spans="1:10" ht="12.75">
      <c r="A85" s="173" t="s">
        <v>808</v>
      </c>
      <c r="B85" s="173" t="s">
        <v>809</v>
      </c>
      <c r="C85" s="174" t="s">
        <v>674</v>
      </c>
      <c r="D85" s="175" t="s">
        <v>810</v>
      </c>
      <c r="E85" s="176">
        <v>53735</v>
      </c>
      <c r="F85" s="177">
        <v>19923</v>
      </c>
      <c r="G85" s="155">
        <v>476203</v>
      </c>
      <c r="H85" s="155">
        <v>475927</v>
      </c>
      <c r="I85" s="178">
        <f t="shared" si="2"/>
        <v>0.11284053229400066</v>
      </c>
      <c r="J85" s="178">
        <f t="shared" si="2"/>
        <v>0.04186146194689522</v>
      </c>
    </row>
    <row r="86" spans="1:10" ht="12.75">
      <c r="A86" s="173" t="s">
        <v>811</v>
      </c>
      <c r="B86" s="173" t="s">
        <v>812</v>
      </c>
      <c r="C86" s="174" t="s">
        <v>568</v>
      </c>
      <c r="D86" s="175" t="s">
        <v>813</v>
      </c>
      <c r="E86" s="176">
        <v>3017</v>
      </c>
      <c r="F86" s="177">
        <v>3365</v>
      </c>
      <c r="G86" s="155">
        <v>23961</v>
      </c>
      <c r="H86" s="155">
        <v>21677</v>
      </c>
      <c r="I86" s="178">
        <f t="shared" si="2"/>
        <v>0.12591294186386212</v>
      </c>
      <c r="J86" s="178">
        <f t="shared" si="2"/>
        <v>0.1552336577939752</v>
      </c>
    </row>
    <row r="87" spans="1:10" ht="12.75">
      <c r="A87" s="173" t="s">
        <v>814</v>
      </c>
      <c r="B87" s="173" t="s">
        <v>815</v>
      </c>
      <c r="C87" s="174" t="s">
        <v>595</v>
      </c>
      <c r="D87" s="175" t="s">
        <v>816</v>
      </c>
      <c r="E87" s="176">
        <v>24698</v>
      </c>
      <c r="F87" s="177">
        <v>19424</v>
      </c>
      <c r="G87" s="155">
        <v>129543</v>
      </c>
      <c r="H87" s="155">
        <v>126006</v>
      </c>
      <c r="I87" s="178">
        <f t="shared" si="2"/>
        <v>0.19065484047767922</v>
      </c>
      <c r="J87" s="178">
        <f t="shared" si="2"/>
        <v>0.15415138961636748</v>
      </c>
    </row>
    <row r="88" spans="1:10" ht="12.75">
      <c r="A88" s="173" t="s">
        <v>817</v>
      </c>
      <c r="B88" s="173" t="s">
        <v>818</v>
      </c>
      <c r="C88" s="174" t="s">
        <v>674</v>
      </c>
      <c r="D88" s="175" t="s">
        <v>819</v>
      </c>
      <c r="E88" s="176">
        <v>20899</v>
      </c>
      <c r="F88" s="177">
        <v>17166</v>
      </c>
      <c r="G88" s="155">
        <v>246779</v>
      </c>
      <c r="H88" s="155">
        <v>240008</v>
      </c>
      <c r="I88" s="178">
        <f t="shared" si="2"/>
        <v>0.08468710870860162</v>
      </c>
      <c r="J88" s="178">
        <f t="shared" si="2"/>
        <v>0.0715226159128029</v>
      </c>
    </row>
    <row r="89" spans="1:10" ht="12.75">
      <c r="A89" s="173" t="s">
        <v>820</v>
      </c>
      <c r="B89" s="173" t="s">
        <v>821</v>
      </c>
      <c r="C89" s="174" t="s">
        <v>564</v>
      </c>
      <c r="D89" s="175" t="s">
        <v>822</v>
      </c>
      <c r="E89" s="176">
        <v>5250</v>
      </c>
      <c r="F89" s="177">
        <v>5477</v>
      </c>
      <c r="G89" s="155">
        <v>20844</v>
      </c>
      <c r="H89" s="155">
        <v>18231</v>
      </c>
      <c r="I89" s="178">
        <f t="shared" si="2"/>
        <v>0.2518710420264824</v>
      </c>
      <c r="J89" s="178">
        <f t="shared" si="2"/>
        <v>0.30042235752290053</v>
      </c>
    </row>
    <row r="90" spans="1:10" ht="12.75">
      <c r="A90" s="173" t="s">
        <v>823</v>
      </c>
      <c r="B90" s="173" t="s">
        <v>824</v>
      </c>
      <c r="C90" s="174" t="s">
        <v>595</v>
      </c>
      <c r="D90" s="175" t="s">
        <v>825</v>
      </c>
      <c r="E90" s="176">
        <v>45135</v>
      </c>
      <c r="F90" s="177">
        <v>34967</v>
      </c>
      <c r="G90" s="155">
        <v>635274</v>
      </c>
      <c r="H90" s="155">
        <v>594032</v>
      </c>
      <c r="I90" s="178">
        <f t="shared" si="2"/>
        <v>0.07104808318930099</v>
      </c>
      <c r="J90" s="178">
        <f t="shared" si="2"/>
        <v>0.058863832251461204</v>
      </c>
    </row>
    <row r="91" spans="1:10" ht="12.75">
      <c r="A91" s="173" t="s">
        <v>826</v>
      </c>
      <c r="B91" s="173" t="s">
        <v>827</v>
      </c>
      <c r="C91" s="174" t="s">
        <v>595</v>
      </c>
      <c r="D91" s="175" t="s">
        <v>828</v>
      </c>
      <c r="E91" s="176">
        <v>50712</v>
      </c>
      <c r="F91" s="177">
        <v>35634</v>
      </c>
      <c r="G91" s="155">
        <v>258537</v>
      </c>
      <c r="H91" s="155">
        <v>225393</v>
      </c>
      <c r="I91" s="178">
        <f t="shared" si="2"/>
        <v>0.19614987409925852</v>
      </c>
      <c r="J91" s="178">
        <f t="shared" si="2"/>
        <v>0.15809719024104563</v>
      </c>
    </row>
    <row r="92" spans="1:10" ht="12.75">
      <c r="A92" s="173" t="s">
        <v>829</v>
      </c>
      <c r="B92" s="173" t="s">
        <v>830</v>
      </c>
      <c r="C92" s="174" t="s">
        <v>613</v>
      </c>
      <c r="D92" s="175" t="s">
        <v>831</v>
      </c>
      <c r="E92" s="176">
        <v>-7076</v>
      </c>
      <c r="F92" s="177">
        <v>-23438</v>
      </c>
      <c r="G92" s="155">
        <v>475204</v>
      </c>
      <c r="H92" s="155">
        <v>421609</v>
      </c>
      <c r="I92" s="178">
        <f t="shared" si="2"/>
        <v>-0.014890447050109007</v>
      </c>
      <c r="J92" s="178">
        <f t="shared" si="2"/>
        <v>-0.05559179239532363</v>
      </c>
    </row>
    <row r="93" spans="1:10" ht="12.75">
      <c r="A93" s="173" t="s">
        <v>832</v>
      </c>
      <c r="B93" s="173" t="s">
        <v>833</v>
      </c>
      <c r="C93" s="174" t="s">
        <v>613</v>
      </c>
      <c r="D93" s="175" t="s">
        <v>834</v>
      </c>
      <c r="E93" s="176">
        <v>33650</v>
      </c>
      <c r="F93" s="177">
        <v>29865</v>
      </c>
      <c r="G93" s="155">
        <v>192639</v>
      </c>
      <c r="H93" s="155">
        <v>181142</v>
      </c>
      <c r="I93" s="178">
        <f t="shared" si="2"/>
        <v>0.17467906291041793</v>
      </c>
      <c r="J93" s="178">
        <f t="shared" si="2"/>
        <v>0.164870653962085</v>
      </c>
    </row>
    <row r="94" spans="1:10" ht="12.75">
      <c r="A94" s="173" t="s">
        <v>835</v>
      </c>
      <c r="B94" s="173" t="s">
        <v>836</v>
      </c>
      <c r="C94" s="174" t="s">
        <v>613</v>
      </c>
      <c r="D94" s="175" t="s">
        <v>837</v>
      </c>
      <c r="E94" s="176">
        <v>40438</v>
      </c>
      <c r="F94" s="177">
        <v>167600</v>
      </c>
      <c r="G94" s="155">
        <v>1321793</v>
      </c>
      <c r="H94" s="155">
        <v>1523864</v>
      </c>
      <c r="I94" s="178">
        <f t="shared" si="2"/>
        <v>0.03059329259573927</v>
      </c>
      <c r="J94" s="178">
        <f t="shared" si="2"/>
        <v>0.10998356808744088</v>
      </c>
    </row>
    <row r="95" spans="1:10" ht="12.75">
      <c r="A95" s="173" t="s">
        <v>838</v>
      </c>
      <c r="B95" s="173" t="s">
        <v>839</v>
      </c>
      <c r="C95" s="174" t="s">
        <v>572</v>
      </c>
      <c r="D95" s="175" t="s">
        <v>840</v>
      </c>
      <c r="E95" s="176">
        <v>2770</v>
      </c>
      <c r="F95" s="177">
        <v>2005</v>
      </c>
      <c r="G95" s="155">
        <v>14902</v>
      </c>
      <c r="H95" s="155">
        <v>12883</v>
      </c>
      <c r="I95" s="178">
        <f t="shared" si="2"/>
        <v>0.18588108978660584</v>
      </c>
      <c r="J95" s="178">
        <f t="shared" si="2"/>
        <v>0.15563145230148256</v>
      </c>
    </row>
    <row r="96" spans="1:10" ht="12.75">
      <c r="A96" s="173" t="s">
        <v>841</v>
      </c>
      <c r="B96" s="173" t="s">
        <v>842</v>
      </c>
      <c r="C96" s="174" t="s">
        <v>572</v>
      </c>
      <c r="D96" s="175" t="s">
        <v>843</v>
      </c>
      <c r="E96" s="176">
        <v>33265</v>
      </c>
      <c r="F96" s="177">
        <v>24646</v>
      </c>
      <c r="G96" s="155">
        <v>239187</v>
      </c>
      <c r="H96" s="155">
        <v>235593</v>
      </c>
      <c r="I96" s="178">
        <f t="shared" si="2"/>
        <v>0.13907528419186663</v>
      </c>
      <c r="J96" s="178">
        <f t="shared" si="2"/>
        <v>0.10461261582474861</v>
      </c>
    </row>
    <row r="97" spans="1:10" ht="12.75">
      <c r="A97" s="173" t="s">
        <v>844</v>
      </c>
      <c r="B97" s="173" t="s">
        <v>845</v>
      </c>
      <c r="C97" s="174" t="s">
        <v>613</v>
      </c>
      <c r="D97" s="175" t="s">
        <v>846</v>
      </c>
      <c r="E97" s="176">
        <v>38029</v>
      </c>
      <c r="F97" s="177">
        <v>33593</v>
      </c>
      <c r="G97" s="155">
        <v>225233</v>
      </c>
      <c r="H97" s="155">
        <v>221295</v>
      </c>
      <c r="I97" s="178">
        <f t="shared" si="2"/>
        <v>0.16884293154200317</v>
      </c>
      <c r="J97" s="178">
        <f t="shared" si="2"/>
        <v>0.15180189340021238</v>
      </c>
    </row>
    <row r="98" spans="1:10" ht="12.75">
      <c r="A98" s="173" t="s">
        <v>847</v>
      </c>
      <c r="B98" s="173" t="s">
        <v>848</v>
      </c>
      <c r="C98" s="174" t="s">
        <v>582</v>
      </c>
      <c r="D98" s="175" t="s">
        <v>849</v>
      </c>
      <c r="E98" s="176">
        <v>25716</v>
      </c>
      <c r="F98" s="177">
        <v>39195</v>
      </c>
      <c r="G98" s="155">
        <v>405493</v>
      </c>
      <c r="H98" s="155">
        <v>381077</v>
      </c>
      <c r="I98" s="178">
        <f t="shared" si="2"/>
        <v>0.06341909724705481</v>
      </c>
      <c r="J98" s="178">
        <f t="shared" si="2"/>
        <v>0.10285322913741843</v>
      </c>
    </row>
    <row r="99" spans="1:10" ht="12.75">
      <c r="A99" s="173" t="s">
        <v>850</v>
      </c>
      <c r="B99" s="173" t="s">
        <v>851</v>
      </c>
      <c r="C99" s="174" t="s">
        <v>582</v>
      </c>
      <c r="D99" s="175" t="s">
        <v>852</v>
      </c>
      <c r="E99" s="176">
        <v>3692</v>
      </c>
      <c r="F99" s="177">
        <v>3344</v>
      </c>
      <c r="G99" s="155">
        <v>25273</v>
      </c>
      <c r="H99" s="155">
        <v>24058</v>
      </c>
      <c r="I99" s="178">
        <f t="shared" si="2"/>
        <v>0.14608475448106675</v>
      </c>
      <c r="J99" s="178">
        <f t="shared" si="2"/>
        <v>0.1389974228946712</v>
      </c>
    </row>
    <row r="100" spans="1:10" ht="12.75">
      <c r="A100" s="173" t="s">
        <v>853</v>
      </c>
      <c r="B100" s="173" t="s">
        <v>854</v>
      </c>
      <c r="C100" s="174" t="s">
        <v>613</v>
      </c>
      <c r="D100" s="175" t="s">
        <v>855</v>
      </c>
      <c r="E100" s="176">
        <v>16529</v>
      </c>
      <c r="F100" s="177">
        <v>-4932</v>
      </c>
      <c r="G100" s="155">
        <v>344768</v>
      </c>
      <c r="H100" s="155">
        <v>288465</v>
      </c>
      <c r="I100" s="178">
        <f t="shared" si="2"/>
        <v>0.04794238444403193</v>
      </c>
      <c r="J100" s="178">
        <f t="shared" si="2"/>
        <v>-0.017097394831262026</v>
      </c>
    </row>
    <row r="101" spans="1:10" ht="12.75">
      <c r="A101" s="173" t="s">
        <v>856</v>
      </c>
      <c r="B101" s="173" t="s">
        <v>857</v>
      </c>
      <c r="C101" s="174" t="s">
        <v>582</v>
      </c>
      <c r="D101" s="175" t="s">
        <v>858</v>
      </c>
      <c r="E101" s="176">
        <v>13913</v>
      </c>
      <c r="F101" s="177">
        <v>9201</v>
      </c>
      <c r="G101" s="155">
        <v>105491</v>
      </c>
      <c r="H101" s="155">
        <v>89559</v>
      </c>
      <c r="I101" s="178">
        <f t="shared" si="2"/>
        <v>0.13188802836260913</v>
      </c>
      <c r="J101" s="178">
        <f t="shared" si="2"/>
        <v>0.10273674337587513</v>
      </c>
    </row>
    <row r="102" spans="1:10" ht="12.75">
      <c r="A102" s="173" t="s">
        <v>859</v>
      </c>
      <c r="B102" s="173" t="s">
        <v>860</v>
      </c>
      <c r="C102" s="174" t="s">
        <v>582</v>
      </c>
      <c r="D102" s="175" t="s">
        <v>861</v>
      </c>
      <c r="E102" s="176">
        <v>169</v>
      </c>
      <c r="F102" s="177">
        <v>461</v>
      </c>
      <c r="G102" s="155">
        <v>9456</v>
      </c>
      <c r="H102" s="155">
        <v>8147</v>
      </c>
      <c r="I102" s="178">
        <f t="shared" si="2"/>
        <v>0.017872250423011844</v>
      </c>
      <c r="J102" s="178">
        <f t="shared" si="2"/>
        <v>0.05658524610285995</v>
      </c>
    </row>
    <row r="103" spans="1:10" ht="12.75">
      <c r="A103" s="173" t="s">
        <v>862</v>
      </c>
      <c r="B103" s="173" t="s">
        <v>863</v>
      </c>
      <c r="C103" s="174" t="s">
        <v>582</v>
      </c>
      <c r="D103" s="175" t="s">
        <v>864</v>
      </c>
      <c r="E103" s="176">
        <v>-252</v>
      </c>
      <c r="F103" s="177">
        <v>566</v>
      </c>
      <c r="G103" s="155">
        <v>27253</v>
      </c>
      <c r="H103" s="155">
        <v>21205</v>
      </c>
      <c r="I103" s="178">
        <f t="shared" si="2"/>
        <v>-0.009246688437970132</v>
      </c>
      <c r="J103" s="178">
        <f t="shared" si="2"/>
        <v>0.026691817967460504</v>
      </c>
    </row>
    <row r="104" spans="1:10" ht="12.75">
      <c r="A104" s="173" t="s">
        <v>865</v>
      </c>
      <c r="B104" s="173" t="s">
        <v>866</v>
      </c>
      <c r="C104" s="174" t="s">
        <v>572</v>
      </c>
      <c r="D104" s="175" t="s">
        <v>867</v>
      </c>
      <c r="E104" s="176">
        <v>721</v>
      </c>
      <c r="F104" s="177">
        <v>1361</v>
      </c>
      <c r="G104" s="155">
        <v>18251</v>
      </c>
      <c r="H104" s="155">
        <v>18005</v>
      </c>
      <c r="I104" s="178">
        <f t="shared" si="2"/>
        <v>0.039504684674812336</v>
      </c>
      <c r="J104" s="178">
        <f t="shared" si="2"/>
        <v>0.07559011385726187</v>
      </c>
    </row>
    <row r="105" spans="1:10" ht="12.75">
      <c r="A105" s="173" t="s">
        <v>868</v>
      </c>
      <c r="B105" s="173" t="s">
        <v>869</v>
      </c>
      <c r="C105" s="174" t="s">
        <v>582</v>
      </c>
      <c r="D105" s="175" t="s">
        <v>870</v>
      </c>
      <c r="E105" s="176">
        <v>6045</v>
      </c>
      <c r="F105" s="177">
        <v>11340</v>
      </c>
      <c r="G105" s="155">
        <v>46405</v>
      </c>
      <c r="H105" s="155">
        <v>47641</v>
      </c>
      <c r="I105" s="178">
        <f t="shared" si="2"/>
        <v>0.13026613511475058</v>
      </c>
      <c r="J105" s="178">
        <f t="shared" si="2"/>
        <v>0.2380302680464306</v>
      </c>
    </row>
    <row r="106" spans="1:10" ht="12.75">
      <c r="A106" s="173" t="s">
        <v>871</v>
      </c>
      <c r="B106" s="173" t="s">
        <v>872</v>
      </c>
      <c r="C106" s="174" t="s">
        <v>582</v>
      </c>
      <c r="D106" s="175" t="s">
        <v>873</v>
      </c>
      <c r="E106" s="176">
        <v>2306</v>
      </c>
      <c r="F106" s="177">
        <v>1728</v>
      </c>
      <c r="G106" s="155">
        <v>24147</v>
      </c>
      <c r="H106" s="155">
        <v>23820</v>
      </c>
      <c r="I106" s="178">
        <f t="shared" si="2"/>
        <v>0.09549840559903922</v>
      </c>
      <c r="J106" s="178">
        <f t="shared" si="2"/>
        <v>0.072544080604534</v>
      </c>
    </row>
    <row r="107" spans="1:10" ht="12.75">
      <c r="A107" s="173" t="s">
        <v>874</v>
      </c>
      <c r="B107" s="173" t="s">
        <v>875</v>
      </c>
      <c r="C107" s="174" t="s">
        <v>582</v>
      </c>
      <c r="D107" s="175" t="s">
        <v>876</v>
      </c>
      <c r="E107" s="176">
        <v>3107</v>
      </c>
      <c r="F107" s="177">
        <v>1907</v>
      </c>
      <c r="G107" s="155">
        <v>15913</v>
      </c>
      <c r="H107" s="155">
        <v>15339</v>
      </c>
      <c r="I107" s="178">
        <f t="shared" si="2"/>
        <v>0.19524916734745176</v>
      </c>
      <c r="J107" s="178">
        <f t="shared" si="2"/>
        <v>0.12432361953191212</v>
      </c>
    </row>
    <row r="108" spans="1:10" ht="12.75">
      <c r="A108" s="173" t="s">
        <v>877</v>
      </c>
      <c r="B108" s="173" t="s">
        <v>878</v>
      </c>
      <c r="C108" s="174" t="s">
        <v>613</v>
      </c>
      <c r="D108" s="175" t="s">
        <v>879</v>
      </c>
      <c r="E108" s="176">
        <v>21043</v>
      </c>
      <c r="F108" s="177">
        <v>24746</v>
      </c>
      <c r="G108" s="155">
        <v>163539</v>
      </c>
      <c r="H108" s="155">
        <v>158818</v>
      </c>
      <c r="I108" s="178">
        <f t="shared" si="2"/>
        <v>0.1286726713505647</v>
      </c>
      <c r="J108" s="178">
        <f t="shared" si="2"/>
        <v>0.15581357276882973</v>
      </c>
    </row>
    <row r="109" spans="1:10" ht="12.75">
      <c r="A109" s="173" t="s">
        <v>880</v>
      </c>
      <c r="B109" s="173" t="s">
        <v>881</v>
      </c>
      <c r="C109" s="174" t="s">
        <v>599</v>
      </c>
      <c r="D109" s="175" t="s">
        <v>882</v>
      </c>
      <c r="E109" s="176">
        <v>2747</v>
      </c>
      <c r="F109" s="177">
        <v>-578</v>
      </c>
      <c r="G109" s="155">
        <v>20815</v>
      </c>
      <c r="H109" s="155">
        <v>19264</v>
      </c>
      <c r="I109" s="178">
        <f t="shared" si="2"/>
        <v>0.1319721354792217</v>
      </c>
      <c r="J109" s="178">
        <f t="shared" si="2"/>
        <v>-0.030004152823920265</v>
      </c>
    </row>
    <row r="110" spans="1:10" ht="12.75">
      <c r="A110" s="173" t="s">
        <v>883</v>
      </c>
      <c r="B110" s="173" t="s">
        <v>884</v>
      </c>
      <c r="C110" s="174" t="s">
        <v>582</v>
      </c>
      <c r="D110" s="175" t="s">
        <v>885</v>
      </c>
      <c r="E110" s="176">
        <v>7932</v>
      </c>
      <c r="F110" s="177">
        <v>3509</v>
      </c>
      <c r="G110" s="155">
        <v>79333</v>
      </c>
      <c r="H110" s="155">
        <v>76026</v>
      </c>
      <c r="I110" s="178">
        <f t="shared" si="2"/>
        <v>0.0999836133765268</v>
      </c>
      <c r="J110" s="178">
        <f t="shared" si="2"/>
        <v>0.04615526267329598</v>
      </c>
    </row>
    <row r="111" spans="1:10" ht="12.75">
      <c r="A111" s="173" t="s">
        <v>886</v>
      </c>
      <c r="B111" s="173" t="s">
        <v>887</v>
      </c>
      <c r="C111" s="174" t="s">
        <v>582</v>
      </c>
      <c r="D111" s="175" t="s">
        <v>888</v>
      </c>
      <c r="E111" s="176">
        <v>5826</v>
      </c>
      <c r="F111" s="177">
        <v>10665</v>
      </c>
      <c r="G111" s="155">
        <v>85472</v>
      </c>
      <c r="H111" s="155">
        <v>84750</v>
      </c>
      <c r="I111" s="178">
        <f t="shared" si="2"/>
        <v>0.0681626731561213</v>
      </c>
      <c r="J111" s="178">
        <f t="shared" si="2"/>
        <v>0.12584070796460178</v>
      </c>
    </row>
    <row r="112" spans="1:10" ht="12.75">
      <c r="A112" s="173" t="s">
        <v>889</v>
      </c>
      <c r="B112" s="173" t="s">
        <v>890</v>
      </c>
      <c r="C112" s="174" t="s">
        <v>582</v>
      </c>
      <c r="D112" s="175" t="s">
        <v>891</v>
      </c>
      <c r="E112" s="176">
        <v>2597</v>
      </c>
      <c r="F112" s="177">
        <v>5576</v>
      </c>
      <c r="G112" s="155">
        <v>50940</v>
      </c>
      <c r="H112" s="155">
        <v>45830</v>
      </c>
      <c r="I112" s="178">
        <f t="shared" si="2"/>
        <v>0.050981546917942676</v>
      </c>
      <c r="J112" s="178">
        <f t="shared" si="2"/>
        <v>0.12166703032947851</v>
      </c>
    </row>
    <row r="113" spans="1:10" ht="12.75">
      <c r="A113" s="173" t="s">
        <v>892</v>
      </c>
      <c r="B113" s="173" t="s">
        <v>893</v>
      </c>
      <c r="C113" s="174" t="s">
        <v>599</v>
      </c>
      <c r="D113" s="175" t="s">
        <v>894</v>
      </c>
      <c r="E113" s="176">
        <v>21654</v>
      </c>
      <c r="F113" s="177">
        <v>22880</v>
      </c>
      <c r="G113" s="155">
        <v>191972</v>
      </c>
      <c r="H113" s="155">
        <v>188025</v>
      </c>
      <c r="I113" s="178">
        <f t="shared" si="2"/>
        <v>0.11279769966453441</v>
      </c>
      <c r="J113" s="178">
        <f t="shared" si="2"/>
        <v>0.12168594601781678</v>
      </c>
    </row>
    <row r="114" spans="1:10" ht="12.75">
      <c r="A114" s="173" t="s">
        <v>895</v>
      </c>
      <c r="B114" s="173" t="s">
        <v>896</v>
      </c>
      <c r="C114" s="174" t="s">
        <v>582</v>
      </c>
      <c r="D114" s="175" t="s">
        <v>897</v>
      </c>
      <c r="E114" s="176">
        <v>3008</v>
      </c>
      <c r="F114" s="177">
        <v>4834</v>
      </c>
      <c r="G114" s="155">
        <v>86763</v>
      </c>
      <c r="H114" s="155">
        <v>81680</v>
      </c>
      <c r="I114" s="178">
        <f t="shared" si="2"/>
        <v>0.034669156207138986</v>
      </c>
      <c r="J114" s="178">
        <f t="shared" si="2"/>
        <v>0.059182174338883446</v>
      </c>
    </row>
    <row r="115" spans="1:10" ht="12.75">
      <c r="A115" s="173" t="s">
        <v>898</v>
      </c>
      <c r="B115" s="173" t="s">
        <v>899</v>
      </c>
      <c r="C115" s="174" t="s">
        <v>609</v>
      </c>
      <c r="D115" s="175" t="s">
        <v>900</v>
      </c>
      <c r="E115" s="176">
        <v>25620</v>
      </c>
      <c r="F115" s="177">
        <v>19660</v>
      </c>
      <c r="G115" s="155">
        <v>266460</v>
      </c>
      <c r="H115" s="155">
        <v>257511</v>
      </c>
      <c r="I115" s="178">
        <f t="shared" si="2"/>
        <v>0.09614951587480297</v>
      </c>
      <c r="J115" s="178">
        <f t="shared" si="2"/>
        <v>0.07634625316976751</v>
      </c>
    </row>
    <row r="116" spans="1:10" ht="12.75">
      <c r="A116" s="173" t="s">
        <v>901</v>
      </c>
      <c r="B116" s="173" t="s">
        <v>902</v>
      </c>
      <c r="C116" s="174" t="s">
        <v>609</v>
      </c>
      <c r="D116" s="175" t="s">
        <v>903</v>
      </c>
      <c r="E116" s="176">
        <v>65207</v>
      </c>
      <c r="F116" s="177">
        <v>66533</v>
      </c>
      <c r="G116" s="155">
        <v>635724</v>
      </c>
      <c r="H116" s="155">
        <v>589715</v>
      </c>
      <c r="I116" s="178">
        <f t="shared" si="2"/>
        <v>0.1025712416079934</v>
      </c>
      <c r="J116" s="178">
        <f t="shared" si="2"/>
        <v>0.11282229551563043</v>
      </c>
    </row>
    <row r="117" spans="1:10" ht="12.75">
      <c r="A117" s="173" t="s">
        <v>904</v>
      </c>
      <c r="B117" s="173" t="s">
        <v>905</v>
      </c>
      <c r="C117" s="174" t="s">
        <v>613</v>
      </c>
      <c r="D117" s="175" t="s">
        <v>906</v>
      </c>
      <c r="E117" s="176">
        <v>18725</v>
      </c>
      <c r="F117" s="177">
        <v>19186</v>
      </c>
      <c r="G117" s="155">
        <v>119829</v>
      </c>
      <c r="H117" s="155">
        <v>116915</v>
      </c>
      <c r="I117" s="178">
        <f t="shared" si="2"/>
        <v>0.15626434335594888</v>
      </c>
      <c r="J117" s="178">
        <f t="shared" si="2"/>
        <v>0.164102125475773</v>
      </c>
    </row>
    <row r="118" spans="1:10" ht="12.75">
      <c r="A118" s="173" t="s">
        <v>907</v>
      </c>
      <c r="B118" s="173" t="s">
        <v>908</v>
      </c>
      <c r="C118" s="174" t="s">
        <v>613</v>
      </c>
      <c r="D118" s="175" t="s">
        <v>909</v>
      </c>
      <c r="E118" s="176">
        <v>61969</v>
      </c>
      <c r="F118" s="177">
        <v>43354</v>
      </c>
      <c r="G118" s="155">
        <v>555550</v>
      </c>
      <c r="H118" s="155">
        <v>531890</v>
      </c>
      <c r="I118" s="178">
        <f t="shared" si="2"/>
        <v>0.11154531545315453</v>
      </c>
      <c r="J118" s="178">
        <f t="shared" si="2"/>
        <v>0.08150933463686101</v>
      </c>
    </row>
    <row r="119" spans="1:10" ht="12.75">
      <c r="A119" s="173" t="s">
        <v>910</v>
      </c>
      <c r="B119" s="173" t="s">
        <v>911</v>
      </c>
      <c r="C119" s="174" t="s">
        <v>568</v>
      </c>
      <c r="D119" s="175" t="s">
        <v>912</v>
      </c>
      <c r="E119" s="176">
        <v>12843</v>
      </c>
      <c r="F119" s="177">
        <v>12791</v>
      </c>
      <c r="G119" s="155">
        <v>113927</v>
      </c>
      <c r="H119" s="155">
        <v>118392</v>
      </c>
      <c r="I119" s="178">
        <f t="shared" si="2"/>
        <v>0.11273008154344448</v>
      </c>
      <c r="J119" s="178">
        <f t="shared" si="2"/>
        <v>0.10803939455368607</v>
      </c>
    </row>
    <row r="120" spans="1:10" ht="12.75">
      <c r="A120" s="173" t="s">
        <v>913</v>
      </c>
      <c r="B120" s="173" t="s">
        <v>914</v>
      </c>
      <c r="C120" s="174" t="s">
        <v>572</v>
      </c>
      <c r="D120" s="175" t="s">
        <v>915</v>
      </c>
      <c r="E120" s="176">
        <v>4193</v>
      </c>
      <c r="F120" s="177">
        <v>3411</v>
      </c>
      <c r="G120" s="155">
        <v>25577</v>
      </c>
      <c r="H120" s="155">
        <v>25215</v>
      </c>
      <c r="I120" s="178">
        <f t="shared" si="2"/>
        <v>0.16393634906361185</v>
      </c>
      <c r="J120" s="178">
        <f t="shared" si="2"/>
        <v>0.13527662105889351</v>
      </c>
    </row>
    <row r="121" spans="1:10" ht="12.75">
      <c r="A121" s="179" t="s">
        <v>916</v>
      </c>
      <c r="B121" s="179" t="s">
        <v>917</v>
      </c>
      <c r="C121" s="180" t="s">
        <v>564</v>
      </c>
      <c r="D121" s="175" t="s">
        <v>918</v>
      </c>
      <c r="E121" s="176">
        <v>3533</v>
      </c>
      <c r="F121" s="177">
        <v>1670</v>
      </c>
      <c r="G121" s="155">
        <v>37384</v>
      </c>
      <c r="H121" s="155">
        <v>35479</v>
      </c>
      <c r="I121" s="178">
        <f t="shared" si="2"/>
        <v>0.09450567087524074</v>
      </c>
      <c r="J121" s="178">
        <f t="shared" si="2"/>
        <v>0.04707009780433496</v>
      </c>
    </row>
    <row r="122" spans="1:10" ht="12.75">
      <c r="A122" s="173" t="s">
        <v>919</v>
      </c>
      <c r="B122" s="173" t="s">
        <v>920</v>
      </c>
      <c r="C122" s="174" t="s">
        <v>674</v>
      </c>
      <c r="D122" s="175" t="s">
        <v>921</v>
      </c>
      <c r="E122" s="176">
        <v>4354</v>
      </c>
      <c r="F122" s="177">
        <v>5905</v>
      </c>
      <c r="G122" s="155">
        <v>128288</v>
      </c>
      <c r="H122" s="155">
        <v>132007</v>
      </c>
      <c r="I122" s="178">
        <f t="shared" si="2"/>
        <v>0.03393926166126216</v>
      </c>
      <c r="J122" s="178">
        <f t="shared" si="2"/>
        <v>0.04473247630807457</v>
      </c>
    </row>
    <row r="123" spans="1:10" ht="12.75">
      <c r="A123" s="173" t="s">
        <v>922</v>
      </c>
      <c r="B123" s="173" t="s">
        <v>923</v>
      </c>
      <c r="C123" s="174" t="s">
        <v>613</v>
      </c>
      <c r="D123" s="175" t="s">
        <v>924</v>
      </c>
      <c r="E123" s="176">
        <v>39515</v>
      </c>
      <c r="F123" s="177">
        <v>17952</v>
      </c>
      <c r="G123" s="155">
        <v>259490</v>
      </c>
      <c r="H123" s="155">
        <v>239942</v>
      </c>
      <c r="I123" s="178">
        <f t="shared" si="2"/>
        <v>0.1522794712705692</v>
      </c>
      <c r="J123" s="178">
        <f t="shared" si="2"/>
        <v>0.07481808103625043</v>
      </c>
    </row>
    <row r="124" spans="1:10" ht="12.75">
      <c r="A124" s="173" t="s">
        <v>925</v>
      </c>
      <c r="B124" s="173" t="s">
        <v>926</v>
      </c>
      <c r="C124" s="174" t="s">
        <v>613</v>
      </c>
      <c r="D124" s="175" t="s">
        <v>927</v>
      </c>
      <c r="E124" s="176">
        <v>27862</v>
      </c>
      <c r="F124" s="177">
        <v>19415</v>
      </c>
      <c r="G124" s="155">
        <v>260666</v>
      </c>
      <c r="H124" s="155">
        <v>221374</v>
      </c>
      <c r="I124" s="178">
        <f t="shared" si="2"/>
        <v>0.10688774140087315</v>
      </c>
      <c r="J124" s="178">
        <f t="shared" si="2"/>
        <v>0.08770225952460542</v>
      </c>
    </row>
    <row r="125" spans="1:10" ht="12.75">
      <c r="A125" s="173" t="s">
        <v>928</v>
      </c>
      <c r="B125" s="173" t="s">
        <v>929</v>
      </c>
      <c r="C125" s="174" t="s">
        <v>674</v>
      </c>
      <c r="D125" s="175" t="s">
        <v>930</v>
      </c>
      <c r="E125" s="176">
        <v>13235</v>
      </c>
      <c r="F125" s="177">
        <v>7835</v>
      </c>
      <c r="G125" s="155">
        <v>130105</v>
      </c>
      <c r="H125" s="155">
        <v>121721</v>
      </c>
      <c r="I125" s="178">
        <f t="shared" si="2"/>
        <v>0.10172552938011606</v>
      </c>
      <c r="J125" s="178">
        <f t="shared" si="2"/>
        <v>0.06436851488239499</v>
      </c>
    </row>
    <row r="126" spans="1:10" ht="12.75">
      <c r="A126" s="173" t="s">
        <v>931</v>
      </c>
      <c r="B126" s="173" t="s">
        <v>932</v>
      </c>
      <c r="C126" s="174" t="s">
        <v>582</v>
      </c>
      <c r="D126" s="175" t="s">
        <v>933</v>
      </c>
      <c r="E126" s="176">
        <v>700</v>
      </c>
      <c r="F126" s="177">
        <v>33</v>
      </c>
      <c r="G126" s="155">
        <v>24125</v>
      </c>
      <c r="H126" s="155">
        <v>23331</v>
      </c>
      <c r="I126" s="178">
        <f t="shared" si="2"/>
        <v>0.029015544041450778</v>
      </c>
      <c r="J126" s="178">
        <f t="shared" si="2"/>
        <v>0.0014144271570014145</v>
      </c>
    </row>
    <row r="127" spans="1:10" ht="12.75">
      <c r="A127" s="173" t="s">
        <v>934</v>
      </c>
      <c r="B127" s="173" t="s">
        <v>935</v>
      </c>
      <c r="C127" s="174" t="s">
        <v>582</v>
      </c>
      <c r="D127" s="175" t="s">
        <v>936</v>
      </c>
      <c r="E127" s="176">
        <v>112495</v>
      </c>
      <c r="F127" s="177">
        <v>41077</v>
      </c>
      <c r="G127" s="155">
        <v>1358996</v>
      </c>
      <c r="H127" s="155">
        <v>1262347</v>
      </c>
      <c r="I127" s="178">
        <f t="shared" si="2"/>
        <v>0.0827780214216966</v>
      </c>
      <c r="J127" s="178">
        <f t="shared" si="2"/>
        <v>0.03254018110709654</v>
      </c>
    </row>
    <row r="128" spans="1:10" ht="12.75">
      <c r="A128" s="173" t="s">
        <v>937</v>
      </c>
      <c r="B128" s="173" t="s">
        <v>938</v>
      </c>
      <c r="C128" s="174" t="s">
        <v>568</v>
      </c>
      <c r="D128" s="175" t="s">
        <v>939</v>
      </c>
      <c r="E128" s="176">
        <v>92879</v>
      </c>
      <c r="F128" s="177">
        <v>64454</v>
      </c>
      <c r="G128" s="155">
        <v>573589</v>
      </c>
      <c r="H128" s="155">
        <v>513188</v>
      </c>
      <c r="I128" s="178">
        <f t="shared" si="2"/>
        <v>0.16192604809366987</v>
      </c>
      <c r="J128" s="178">
        <f t="shared" si="2"/>
        <v>0.12559529840916</v>
      </c>
    </row>
    <row r="129" spans="1:10" ht="12.75">
      <c r="A129" s="173" t="s">
        <v>940</v>
      </c>
      <c r="B129" s="173" t="s">
        <v>941</v>
      </c>
      <c r="C129" s="174" t="s">
        <v>572</v>
      </c>
      <c r="D129" s="175" t="s">
        <v>942</v>
      </c>
      <c r="E129" s="176">
        <v>31141</v>
      </c>
      <c r="F129" s="177">
        <v>29813</v>
      </c>
      <c r="G129" s="155">
        <v>258308</v>
      </c>
      <c r="H129" s="155">
        <v>243395</v>
      </c>
      <c r="I129" s="178">
        <f t="shared" si="2"/>
        <v>0.1205576288771544</v>
      </c>
      <c r="J129" s="178">
        <f t="shared" si="2"/>
        <v>0.12248813656813</v>
      </c>
    </row>
    <row r="130" spans="1:10" ht="12.75">
      <c r="A130" s="173" t="s">
        <v>943</v>
      </c>
      <c r="B130" s="173" t="s">
        <v>944</v>
      </c>
      <c r="C130" s="174" t="s">
        <v>582</v>
      </c>
      <c r="D130" s="175" t="s">
        <v>945</v>
      </c>
      <c r="E130" s="176">
        <v>7363</v>
      </c>
      <c r="F130" s="177">
        <v>5399</v>
      </c>
      <c r="G130" s="155">
        <v>87184</v>
      </c>
      <c r="H130" s="155">
        <v>80450</v>
      </c>
      <c r="I130" s="178">
        <f t="shared" si="2"/>
        <v>0.08445356946228666</v>
      </c>
      <c r="J130" s="178">
        <f t="shared" si="2"/>
        <v>0.0671100062150404</v>
      </c>
    </row>
    <row r="131" spans="1:10" ht="12.75">
      <c r="A131" s="173" t="s">
        <v>946</v>
      </c>
      <c r="B131" s="173" t="s">
        <v>947</v>
      </c>
      <c r="C131" s="174" t="s">
        <v>582</v>
      </c>
      <c r="D131" s="175" t="s">
        <v>948</v>
      </c>
      <c r="E131" s="176">
        <v>30171</v>
      </c>
      <c r="F131" s="177">
        <v>40835</v>
      </c>
      <c r="G131" s="155">
        <v>205102</v>
      </c>
      <c r="H131" s="155">
        <v>201946</v>
      </c>
      <c r="I131" s="178">
        <f t="shared" si="2"/>
        <v>0.1471024173338144</v>
      </c>
      <c r="J131" s="178">
        <f t="shared" si="2"/>
        <v>0.20220752082239807</v>
      </c>
    </row>
    <row r="132" spans="1:10" ht="12.75">
      <c r="A132" s="173" t="s">
        <v>949</v>
      </c>
      <c r="B132" s="173" t="s">
        <v>950</v>
      </c>
      <c r="C132" s="174" t="s">
        <v>613</v>
      </c>
      <c r="D132" s="175" t="s">
        <v>951</v>
      </c>
      <c r="E132" s="176">
        <v>13289</v>
      </c>
      <c r="F132" s="177">
        <v>12841</v>
      </c>
      <c r="G132" s="155">
        <v>70379</v>
      </c>
      <c r="H132" s="155">
        <v>64742</v>
      </c>
      <c r="I132" s="178">
        <f t="shared" si="2"/>
        <v>0.18882052885093564</v>
      </c>
      <c r="J132" s="178">
        <f t="shared" si="2"/>
        <v>0.19834110778165642</v>
      </c>
    </row>
    <row r="133" spans="1:10" ht="12.75">
      <c r="A133" s="173" t="s">
        <v>952</v>
      </c>
      <c r="B133" s="173" t="s">
        <v>953</v>
      </c>
      <c r="C133" s="174" t="s">
        <v>568</v>
      </c>
      <c r="D133" s="175" t="s">
        <v>954</v>
      </c>
      <c r="E133" s="176">
        <v>28728</v>
      </c>
      <c r="F133" s="177">
        <v>20958</v>
      </c>
      <c r="G133" s="155">
        <v>187069</v>
      </c>
      <c r="H133" s="155">
        <v>177331</v>
      </c>
      <c r="I133" s="178">
        <f t="shared" si="2"/>
        <v>0.153569003950414</v>
      </c>
      <c r="J133" s="178">
        <f t="shared" si="2"/>
        <v>0.11818576560217897</v>
      </c>
    </row>
    <row r="134" spans="1:10" ht="12.75">
      <c r="A134" s="173" t="s">
        <v>955</v>
      </c>
      <c r="B134" s="173" t="s">
        <v>956</v>
      </c>
      <c r="C134" s="174" t="s">
        <v>568</v>
      </c>
      <c r="D134" s="175" t="s">
        <v>957</v>
      </c>
      <c r="E134" s="176">
        <v>14125</v>
      </c>
      <c r="F134" s="177">
        <v>13763</v>
      </c>
      <c r="G134" s="155">
        <v>91585</v>
      </c>
      <c r="H134" s="155">
        <v>83106</v>
      </c>
      <c r="I134" s="178">
        <f t="shared" si="2"/>
        <v>0.15422831249658786</v>
      </c>
      <c r="J134" s="178">
        <f t="shared" si="2"/>
        <v>0.1656077780184343</v>
      </c>
    </row>
    <row r="135" spans="1:10" ht="12.75">
      <c r="A135" s="173" t="s">
        <v>958</v>
      </c>
      <c r="B135" s="173" t="s">
        <v>959</v>
      </c>
      <c r="C135" s="174" t="s">
        <v>564</v>
      </c>
      <c r="D135" s="175" t="s">
        <v>960</v>
      </c>
      <c r="E135" s="176">
        <v>2429</v>
      </c>
      <c r="F135" s="177">
        <v>1832</v>
      </c>
      <c r="G135" s="155">
        <v>17359</v>
      </c>
      <c r="H135" s="155">
        <v>17402</v>
      </c>
      <c r="I135" s="178">
        <f aca="true" t="shared" si="3" ref="I135:J138">E135/G135</f>
        <v>0.13992741517368512</v>
      </c>
      <c r="J135" s="178">
        <f t="shared" si="3"/>
        <v>0.10527525571773359</v>
      </c>
    </row>
    <row r="136" spans="1:10" ht="12.75">
      <c r="A136" s="173" t="s">
        <v>961</v>
      </c>
      <c r="B136" s="173" t="s">
        <v>962</v>
      </c>
      <c r="C136" s="174" t="s">
        <v>609</v>
      </c>
      <c r="D136" s="175" t="s">
        <v>963</v>
      </c>
      <c r="E136" s="176">
        <v>6038</v>
      </c>
      <c r="F136" s="177">
        <v>10166</v>
      </c>
      <c r="G136" s="155">
        <v>58684</v>
      </c>
      <c r="H136" s="155">
        <v>61431</v>
      </c>
      <c r="I136" s="178">
        <f t="shared" si="3"/>
        <v>0.1028900552109604</v>
      </c>
      <c r="J136" s="178">
        <f t="shared" si="3"/>
        <v>0.16548648076703945</v>
      </c>
    </row>
    <row r="137" spans="1:10" ht="12.75">
      <c r="A137" s="173" t="s">
        <v>964</v>
      </c>
      <c r="B137" s="173" t="s">
        <v>965</v>
      </c>
      <c r="C137" s="174" t="s">
        <v>609</v>
      </c>
      <c r="D137" s="175" t="s">
        <v>966</v>
      </c>
      <c r="E137" s="176">
        <v>37968</v>
      </c>
      <c r="F137" s="177">
        <v>37798</v>
      </c>
      <c r="G137" s="155">
        <v>332746</v>
      </c>
      <c r="H137" s="155">
        <v>333706</v>
      </c>
      <c r="I137" s="178">
        <f t="shared" si="3"/>
        <v>0.11410505310356849</v>
      </c>
      <c r="J137" s="178">
        <f t="shared" si="3"/>
        <v>0.11326736708360054</v>
      </c>
    </row>
    <row r="138" spans="1:10" ht="12.75">
      <c r="A138" s="181" t="s">
        <v>967</v>
      </c>
      <c r="B138" s="173"/>
      <c r="C138" s="174"/>
      <c r="D138" s="181" t="s">
        <v>967</v>
      </c>
      <c r="E138" s="176">
        <v>3002201</v>
      </c>
      <c r="F138" s="177">
        <v>2590797</v>
      </c>
      <c r="G138" s="155">
        <v>29112602</v>
      </c>
      <c r="H138" s="155">
        <v>28041852</v>
      </c>
      <c r="I138" s="182">
        <f t="shared" si="3"/>
        <v>0.1031237606312208</v>
      </c>
      <c r="J138" s="182">
        <f t="shared" si="3"/>
        <v>0.09239036708417118</v>
      </c>
    </row>
    <row r="139" spans="1:6" ht="12.75">
      <c r="A139" s="173"/>
      <c r="B139" s="173"/>
      <c r="C139" s="174"/>
      <c r="D139" s="175"/>
      <c r="E139" s="176"/>
      <c r="F139" s="177"/>
    </row>
    <row r="140" spans="1:10" ht="12.75">
      <c r="A140" s="173" t="s">
        <v>968</v>
      </c>
      <c r="B140" s="173" t="s">
        <v>969</v>
      </c>
      <c r="C140" s="174" t="s">
        <v>970</v>
      </c>
      <c r="D140" s="175" t="s">
        <v>971</v>
      </c>
      <c r="E140" s="176">
        <v>7290</v>
      </c>
      <c r="F140" s="177">
        <v>5976</v>
      </c>
      <c r="G140" s="155">
        <v>123176</v>
      </c>
      <c r="H140" s="155">
        <v>130328</v>
      </c>
      <c r="I140" s="178">
        <f aca="true" t="shared" si="4" ref="I140:J149">E140/G140</f>
        <v>0.05918360719620706</v>
      </c>
      <c r="J140" s="178">
        <f t="shared" si="4"/>
        <v>0.045853538763734575</v>
      </c>
    </row>
    <row r="141" spans="1:10" ht="12.75">
      <c r="A141" s="173" t="s">
        <v>972</v>
      </c>
      <c r="B141" s="173" t="s">
        <v>973</v>
      </c>
      <c r="C141" s="174" t="s">
        <v>970</v>
      </c>
      <c r="D141" s="175" t="s">
        <v>974</v>
      </c>
      <c r="E141" s="176">
        <v>10345</v>
      </c>
      <c r="F141" s="177">
        <v>12714</v>
      </c>
      <c r="G141" s="155">
        <v>143442</v>
      </c>
      <c r="H141" s="155">
        <v>144226</v>
      </c>
      <c r="I141" s="178">
        <f t="shared" si="4"/>
        <v>0.07211974177716429</v>
      </c>
      <c r="J141" s="178">
        <f t="shared" si="4"/>
        <v>0.08815331493628056</v>
      </c>
    </row>
    <row r="142" spans="1:10" ht="12.75">
      <c r="A142" s="173" t="s">
        <v>975</v>
      </c>
      <c r="B142" s="173" t="s">
        <v>976</v>
      </c>
      <c r="C142" s="174" t="s">
        <v>970</v>
      </c>
      <c r="D142" s="175" t="s">
        <v>977</v>
      </c>
      <c r="E142" s="176">
        <v>47658</v>
      </c>
      <c r="F142" s="177">
        <v>35776</v>
      </c>
      <c r="G142" s="155">
        <v>511753</v>
      </c>
      <c r="H142" s="155">
        <v>482958</v>
      </c>
      <c r="I142" s="178">
        <f t="shared" si="4"/>
        <v>0.0931269577315619</v>
      </c>
      <c r="J142" s="178">
        <f t="shared" si="4"/>
        <v>0.07407683483864021</v>
      </c>
    </row>
    <row r="143" spans="1:10" ht="12.75">
      <c r="A143" s="173" t="s">
        <v>978</v>
      </c>
      <c r="B143" s="173" t="s">
        <v>979</v>
      </c>
      <c r="C143" s="174" t="s">
        <v>970</v>
      </c>
      <c r="D143" s="175" t="s">
        <v>980</v>
      </c>
      <c r="E143" s="176">
        <v>9011</v>
      </c>
      <c r="F143" s="177">
        <v>7605</v>
      </c>
      <c r="G143" s="155">
        <v>98260</v>
      </c>
      <c r="H143" s="155">
        <v>97260</v>
      </c>
      <c r="I143" s="178">
        <f t="shared" si="4"/>
        <v>0.09170567881131692</v>
      </c>
      <c r="J143" s="178">
        <f t="shared" si="4"/>
        <v>0.07819247378161628</v>
      </c>
    </row>
    <row r="144" spans="1:10" ht="12.75">
      <c r="A144" s="173" t="s">
        <v>981</v>
      </c>
      <c r="B144" s="173" t="s">
        <v>982</v>
      </c>
      <c r="C144" s="174" t="s">
        <v>970</v>
      </c>
      <c r="D144" s="175" t="s">
        <v>983</v>
      </c>
      <c r="E144" s="176">
        <v>2553</v>
      </c>
      <c r="F144" s="177">
        <v>-762</v>
      </c>
      <c r="G144" s="155">
        <v>39453</v>
      </c>
      <c r="H144" s="155">
        <v>42395</v>
      </c>
      <c r="I144" s="178">
        <f t="shared" si="4"/>
        <v>0.06470990799178769</v>
      </c>
      <c r="J144" s="178">
        <f t="shared" si="4"/>
        <v>-0.017973817667177733</v>
      </c>
    </row>
    <row r="145" spans="1:10" ht="12.75">
      <c r="A145" s="179" t="s">
        <v>984</v>
      </c>
      <c r="B145" s="179" t="s">
        <v>985</v>
      </c>
      <c r="C145" s="180" t="s">
        <v>970</v>
      </c>
      <c r="D145" s="175" t="s">
        <v>986</v>
      </c>
      <c r="E145" s="176">
        <v>11597</v>
      </c>
      <c r="F145" s="177">
        <v>23334</v>
      </c>
      <c r="G145" s="155">
        <v>296292</v>
      </c>
      <c r="H145" s="155">
        <v>236248</v>
      </c>
      <c r="I145" s="178">
        <f t="shared" si="4"/>
        <v>0.03914044253641678</v>
      </c>
      <c r="J145" s="178">
        <f t="shared" si="4"/>
        <v>0.09876909010869933</v>
      </c>
    </row>
    <row r="146" spans="1:10" ht="12.75">
      <c r="A146" s="173" t="s">
        <v>987</v>
      </c>
      <c r="B146" s="173" t="s">
        <v>988</v>
      </c>
      <c r="C146" s="174" t="s">
        <v>970</v>
      </c>
      <c r="D146" s="175" t="s">
        <v>989</v>
      </c>
      <c r="E146" s="176">
        <v>171</v>
      </c>
      <c r="F146" s="177">
        <v>-1036</v>
      </c>
      <c r="G146" s="155">
        <v>104650</v>
      </c>
      <c r="H146" s="155">
        <v>103291</v>
      </c>
      <c r="I146" s="178">
        <f t="shared" si="4"/>
        <v>0.0016340181557572863</v>
      </c>
      <c r="J146" s="178">
        <f t="shared" si="4"/>
        <v>-0.010029915481503712</v>
      </c>
    </row>
    <row r="147" spans="1:10" ht="12.75">
      <c r="A147" s="173" t="s">
        <v>990</v>
      </c>
      <c r="B147" s="173" t="s">
        <v>991</v>
      </c>
      <c r="C147" s="174" t="s">
        <v>970</v>
      </c>
      <c r="D147" s="175" t="s">
        <v>992</v>
      </c>
      <c r="E147" s="176">
        <v>27463</v>
      </c>
      <c r="F147" s="177">
        <v>18485</v>
      </c>
      <c r="G147" s="155">
        <v>190907</v>
      </c>
      <c r="H147" s="155">
        <v>197429</v>
      </c>
      <c r="I147" s="178">
        <f t="shared" si="4"/>
        <v>0.143855385082789</v>
      </c>
      <c r="J147" s="178">
        <f t="shared" si="4"/>
        <v>0.09362859559639161</v>
      </c>
    </row>
    <row r="148" spans="1:10" ht="12.75">
      <c r="A148" s="173" t="s">
        <v>993</v>
      </c>
      <c r="B148" s="174">
        <v>10008574</v>
      </c>
      <c r="C148" s="174" t="s">
        <v>970</v>
      </c>
      <c r="D148" s="175" t="s">
        <v>994</v>
      </c>
      <c r="E148" s="176">
        <v>-2520</v>
      </c>
      <c r="F148" s="177">
        <v>-1521</v>
      </c>
      <c r="G148" s="155">
        <v>6489</v>
      </c>
      <c r="H148" s="155">
        <v>7774</v>
      </c>
      <c r="I148" s="178">
        <f t="shared" si="4"/>
        <v>-0.3883495145631068</v>
      </c>
      <c r="J148" s="178">
        <f t="shared" si="4"/>
        <v>-0.1956521739130435</v>
      </c>
    </row>
    <row r="149" spans="1:10" ht="12.75">
      <c r="A149" s="181" t="s">
        <v>995</v>
      </c>
      <c r="B149" s="183"/>
      <c r="C149" s="184"/>
      <c r="D149" s="181" t="s">
        <v>995</v>
      </c>
      <c r="E149" s="176">
        <v>113568</v>
      </c>
      <c r="F149" s="177">
        <v>100571</v>
      </c>
      <c r="G149" s="155">
        <v>1514422</v>
      </c>
      <c r="H149" s="155">
        <v>1441909</v>
      </c>
      <c r="I149" s="182">
        <f t="shared" si="4"/>
        <v>0.07499098666025718</v>
      </c>
      <c r="J149" s="182">
        <f t="shared" si="4"/>
        <v>0.06974850701396551</v>
      </c>
    </row>
    <row r="150" spans="1:6" ht="12.75">
      <c r="A150" s="173"/>
      <c r="B150" s="173"/>
      <c r="C150" s="174"/>
      <c r="D150" s="175"/>
      <c r="E150" s="176"/>
      <c r="F150" s="177"/>
    </row>
    <row r="151" spans="1:10" ht="12.75">
      <c r="A151" s="173" t="s">
        <v>996</v>
      </c>
      <c r="B151" s="173" t="s">
        <v>997</v>
      </c>
      <c r="C151" s="174" t="s">
        <v>998</v>
      </c>
      <c r="D151" s="175" t="s">
        <v>999</v>
      </c>
      <c r="E151" s="176">
        <v>18867</v>
      </c>
      <c r="F151" s="177">
        <v>4240</v>
      </c>
      <c r="G151" s="155">
        <v>229962</v>
      </c>
      <c r="H151" s="155">
        <v>229581</v>
      </c>
      <c r="I151" s="178">
        <f aca="true" t="shared" si="5" ref="I151:J169">E151/G151</f>
        <v>0.0820439898765883</v>
      </c>
      <c r="J151" s="178">
        <f t="shared" si="5"/>
        <v>0.01846842726532248</v>
      </c>
    </row>
    <row r="152" spans="1:10" ht="12.75">
      <c r="A152" s="173" t="s">
        <v>1000</v>
      </c>
      <c r="B152" s="173" t="s">
        <v>1001</v>
      </c>
      <c r="C152" s="174" t="s">
        <v>998</v>
      </c>
      <c r="D152" s="175" t="s">
        <v>1002</v>
      </c>
      <c r="E152" s="176">
        <v>2947</v>
      </c>
      <c r="F152" s="177">
        <v>1795</v>
      </c>
      <c r="G152" s="155">
        <v>34300</v>
      </c>
      <c r="H152" s="155">
        <v>34093</v>
      </c>
      <c r="I152" s="178">
        <f t="shared" si="5"/>
        <v>0.08591836734693878</v>
      </c>
      <c r="J152" s="178">
        <f t="shared" si="5"/>
        <v>0.05265010412694688</v>
      </c>
    </row>
    <row r="153" spans="1:10" ht="12.75">
      <c r="A153" s="173" t="s">
        <v>1003</v>
      </c>
      <c r="B153" s="173" t="s">
        <v>1004</v>
      </c>
      <c r="C153" s="174" t="s">
        <v>998</v>
      </c>
      <c r="D153" s="175" t="s">
        <v>1005</v>
      </c>
      <c r="E153" s="176">
        <v>10127</v>
      </c>
      <c r="F153" s="177">
        <v>-13469</v>
      </c>
      <c r="G153" s="155">
        <v>239128</v>
      </c>
      <c r="H153" s="155">
        <v>255807</v>
      </c>
      <c r="I153" s="178">
        <f t="shared" si="5"/>
        <v>0.04234970392425814</v>
      </c>
      <c r="J153" s="178">
        <f t="shared" si="5"/>
        <v>-0.052652976658183706</v>
      </c>
    </row>
    <row r="154" spans="1:10" ht="12.75">
      <c r="A154" s="173" t="s">
        <v>1006</v>
      </c>
      <c r="B154" s="173" t="s">
        <v>1007</v>
      </c>
      <c r="C154" s="174" t="s">
        <v>998</v>
      </c>
      <c r="D154" s="175" t="s">
        <v>1008</v>
      </c>
      <c r="E154" s="176">
        <v>5384</v>
      </c>
      <c r="F154" s="177">
        <v>11690</v>
      </c>
      <c r="G154" s="155">
        <v>117150</v>
      </c>
      <c r="H154" s="155">
        <v>117598</v>
      </c>
      <c r="I154" s="178">
        <f t="shared" si="5"/>
        <v>0.045958173282116946</v>
      </c>
      <c r="J154" s="178">
        <f t="shared" si="5"/>
        <v>0.09940645249068862</v>
      </c>
    </row>
    <row r="155" spans="1:10" ht="12.75">
      <c r="A155" s="173" t="s">
        <v>1009</v>
      </c>
      <c r="B155" s="173" t="s">
        <v>1010</v>
      </c>
      <c r="C155" s="174" t="s">
        <v>998</v>
      </c>
      <c r="D155" s="175" t="s">
        <v>1011</v>
      </c>
      <c r="E155" s="176">
        <v>85996</v>
      </c>
      <c r="F155" s="177">
        <v>63829</v>
      </c>
      <c r="G155" s="155">
        <v>908465</v>
      </c>
      <c r="H155" s="155">
        <v>846352</v>
      </c>
      <c r="I155" s="178">
        <f t="shared" si="5"/>
        <v>0.09466077394285966</v>
      </c>
      <c r="J155" s="178">
        <f t="shared" si="5"/>
        <v>0.07541661152806398</v>
      </c>
    </row>
    <row r="156" spans="1:10" ht="12.75">
      <c r="A156" s="173" t="s">
        <v>1012</v>
      </c>
      <c r="B156" s="173" t="s">
        <v>1013</v>
      </c>
      <c r="C156" s="174" t="s">
        <v>998</v>
      </c>
      <c r="D156" s="175" t="s">
        <v>1014</v>
      </c>
      <c r="E156" s="176">
        <v>497</v>
      </c>
      <c r="F156" s="177">
        <v>5779</v>
      </c>
      <c r="G156" s="155">
        <v>116285</v>
      </c>
      <c r="H156" s="155">
        <v>119808</v>
      </c>
      <c r="I156" s="178">
        <f t="shared" si="5"/>
        <v>0.004273982026916627</v>
      </c>
      <c r="J156" s="178">
        <f t="shared" si="5"/>
        <v>0.04823551014957265</v>
      </c>
    </row>
    <row r="157" spans="1:10" ht="12.75">
      <c r="A157" s="173" t="s">
        <v>1015</v>
      </c>
      <c r="B157" s="173" t="s">
        <v>1016</v>
      </c>
      <c r="C157" s="174" t="s">
        <v>998</v>
      </c>
      <c r="D157" s="175" t="s">
        <v>1017</v>
      </c>
      <c r="E157" s="176">
        <v>42953</v>
      </c>
      <c r="F157" s="177">
        <v>-356</v>
      </c>
      <c r="G157" s="155">
        <v>77315</v>
      </c>
      <c r="H157" s="155">
        <v>40234</v>
      </c>
      <c r="I157" s="178">
        <f t="shared" si="5"/>
        <v>0.5555584298001681</v>
      </c>
      <c r="J157" s="178">
        <f t="shared" si="5"/>
        <v>-0.008848237808818412</v>
      </c>
    </row>
    <row r="158" spans="1:10" ht="12.75">
      <c r="A158" s="173" t="s">
        <v>1018</v>
      </c>
      <c r="B158" s="173" t="s">
        <v>1019</v>
      </c>
      <c r="C158" s="174" t="s">
        <v>998</v>
      </c>
      <c r="D158" s="175" t="s">
        <v>1020</v>
      </c>
      <c r="E158" s="176">
        <v>110768</v>
      </c>
      <c r="F158" s="177">
        <v>53149</v>
      </c>
      <c r="G158" s="155">
        <v>582552</v>
      </c>
      <c r="H158" s="155">
        <v>571762</v>
      </c>
      <c r="I158" s="178">
        <f t="shared" si="5"/>
        <v>0.19014268254164435</v>
      </c>
      <c r="J158" s="178">
        <f t="shared" si="5"/>
        <v>0.09295650987648707</v>
      </c>
    </row>
    <row r="159" spans="1:10" ht="12.75">
      <c r="A159" s="173" t="s">
        <v>1021</v>
      </c>
      <c r="B159" s="173" t="s">
        <v>1022</v>
      </c>
      <c r="C159" s="174" t="s">
        <v>998</v>
      </c>
      <c r="D159" s="175" t="s">
        <v>1023</v>
      </c>
      <c r="E159" s="176">
        <v>31970</v>
      </c>
      <c r="F159" s="177">
        <v>26216</v>
      </c>
      <c r="G159" s="155">
        <v>219520</v>
      </c>
      <c r="H159" s="155">
        <v>213050</v>
      </c>
      <c r="I159" s="178">
        <f t="shared" si="5"/>
        <v>0.14563593294460642</v>
      </c>
      <c r="J159" s="178">
        <f t="shared" si="5"/>
        <v>0.12305092701243839</v>
      </c>
    </row>
    <row r="160" spans="1:10" ht="12.75">
      <c r="A160" s="173" t="s">
        <v>1024</v>
      </c>
      <c r="B160" s="173" t="s">
        <v>1025</v>
      </c>
      <c r="C160" s="174" t="s">
        <v>998</v>
      </c>
      <c r="D160" s="175" t="s">
        <v>1026</v>
      </c>
      <c r="E160" s="176">
        <v>3296</v>
      </c>
      <c r="F160" s="177">
        <v>4090</v>
      </c>
      <c r="G160" s="155">
        <v>36620</v>
      </c>
      <c r="H160" s="155">
        <v>38908</v>
      </c>
      <c r="I160" s="178">
        <f t="shared" si="5"/>
        <v>0.09000546149645003</v>
      </c>
      <c r="J160" s="178">
        <f t="shared" si="5"/>
        <v>0.10511976971316953</v>
      </c>
    </row>
    <row r="161" spans="1:10" ht="12.75">
      <c r="A161" s="173" t="s">
        <v>1027</v>
      </c>
      <c r="B161" s="173" t="s">
        <v>1028</v>
      </c>
      <c r="C161" s="174" t="s">
        <v>998</v>
      </c>
      <c r="D161" s="175" t="s">
        <v>1029</v>
      </c>
      <c r="E161" s="176">
        <v>976</v>
      </c>
      <c r="F161" s="177">
        <v>5680</v>
      </c>
      <c r="G161" s="155">
        <v>97413</v>
      </c>
      <c r="H161" s="155">
        <v>101376</v>
      </c>
      <c r="I161" s="178">
        <f t="shared" si="5"/>
        <v>0.010019196616468029</v>
      </c>
      <c r="J161" s="178">
        <f t="shared" si="5"/>
        <v>0.05602904040404041</v>
      </c>
    </row>
    <row r="162" spans="1:10" ht="12.75">
      <c r="A162" s="173" t="s">
        <v>1030</v>
      </c>
      <c r="B162" s="173" t="s">
        <v>1031</v>
      </c>
      <c r="C162" s="174" t="s">
        <v>998</v>
      </c>
      <c r="D162" s="175" t="s">
        <v>1032</v>
      </c>
      <c r="E162" s="176">
        <v>-244</v>
      </c>
      <c r="F162" s="177">
        <v>708</v>
      </c>
      <c r="G162" s="155">
        <v>20622</v>
      </c>
      <c r="H162" s="155">
        <v>18957</v>
      </c>
      <c r="I162" s="178">
        <f t="shared" si="5"/>
        <v>-0.011832024051983319</v>
      </c>
      <c r="J162" s="178">
        <f t="shared" si="5"/>
        <v>0.037347681595189114</v>
      </c>
    </row>
    <row r="163" spans="1:10" ht="12.75">
      <c r="A163" s="173" t="s">
        <v>1033</v>
      </c>
      <c r="B163" s="173" t="s">
        <v>1034</v>
      </c>
      <c r="C163" s="174" t="s">
        <v>998</v>
      </c>
      <c r="D163" s="175" t="s">
        <v>1035</v>
      </c>
      <c r="E163" s="176">
        <v>22329</v>
      </c>
      <c r="F163" s="177">
        <v>17583</v>
      </c>
      <c r="G163" s="155">
        <v>221386</v>
      </c>
      <c r="H163" s="155">
        <v>223412</v>
      </c>
      <c r="I163" s="178">
        <f t="shared" si="5"/>
        <v>0.10086003631665959</v>
      </c>
      <c r="J163" s="178">
        <f t="shared" si="5"/>
        <v>0.078702128802392</v>
      </c>
    </row>
    <row r="164" spans="1:10" ht="12.75">
      <c r="A164" s="173" t="s">
        <v>1036</v>
      </c>
      <c r="B164" s="173" t="s">
        <v>1037</v>
      </c>
      <c r="C164" s="174" t="s">
        <v>998</v>
      </c>
      <c r="D164" s="175" t="s">
        <v>1038</v>
      </c>
      <c r="E164" s="176">
        <v>-1920</v>
      </c>
      <c r="F164" s="177">
        <v>1777</v>
      </c>
      <c r="G164" s="155">
        <v>79508</v>
      </c>
      <c r="H164" s="155">
        <v>76676</v>
      </c>
      <c r="I164" s="178">
        <f t="shared" si="5"/>
        <v>-0.02414851335714645</v>
      </c>
      <c r="J164" s="178">
        <f t="shared" si="5"/>
        <v>0.023175439511711617</v>
      </c>
    </row>
    <row r="165" spans="1:10" ht="12.75">
      <c r="A165" s="173" t="s">
        <v>1039</v>
      </c>
      <c r="B165" s="173" t="s">
        <v>1040</v>
      </c>
      <c r="C165" s="174" t="s">
        <v>998</v>
      </c>
      <c r="D165" s="175" t="s">
        <v>1041</v>
      </c>
      <c r="E165" s="176">
        <v>2862</v>
      </c>
      <c r="F165" s="177">
        <v>7220</v>
      </c>
      <c r="G165" s="155">
        <v>113254</v>
      </c>
      <c r="H165" s="155">
        <v>109341</v>
      </c>
      <c r="I165" s="178">
        <f t="shared" si="5"/>
        <v>0.02527063061790312</v>
      </c>
      <c r="J165" s="178">
        <f t="shared" si="5"/>
        <v>0.06603195507632087</v>
      </c>
    </row>
    <row r="166" spans="1:10" ht="12.75">
      <c r="A166" s="173" t="s">
        <v>1042</v>
      </c>
      <c r="B166" s="173" t="s">
        <v>1043</v>
      </c>
      <c r="C166" s="174" t="s">
        <v>998</v>
      </c>
      <c r="D166" s="175" t="s">
        <v>1044</v>
      </c>
      <c r="E166" s="176">
        <v>21140</v>
      </c>
      <c r="F166" s="177">
        <v>12451</v>
      </c>
      <c r="G166" s="155">
        <v>280867</v>
      </c>
      <c r="H166" s="155">
        <v>288906</v>
      </c>
      <c r="I166" s="178">
        <f t="shared" si="5"/>
        <v>0.07526694129249788</v>
      </c>
      <c r="J166" s="178">
        <f t="shared" si="5"/>
        <v>0.04309706271243934</v>
      </c>
    </row>
    <row r="167" spans="1:10" ht="12.75">
      <c r="A167" s="173" t="s">
        <v>1045</v>
      </c>
      <c r="B167" s="173" t="s">
        <v>1046</v>
      </c>
      <c r="C167" s="174" t="s">
        <v>998</v>
      </c>
      <c r="D167" s="175" t="s">
        <v>1047</v>
      </c>
      <c r="E167" s="176">
        <v>5483</v>
      </c>
      <c r="F167" s="177">
        <v>6653</v>
      </c>
      <c r="G167" s="155">
        <v>103899</v>
      </c>
      <c r="H167" s="155">
        <v>103242</v>
      </c>
      <c r="I167" s="178">
        <f t="shared" si="5"/>
        <v>0.05277240396923936</v>
      </c>
      <c r="J167" s="178">
        <f t="shared" si="5"/>
        <v>0.06444082834505337</v>
      </c>
    </row>
    <row r="168" spans="1:10" ht="12.75">
      <c r="A168" s="173" t="s">
        <v>1048</v>
      </c>
      <c r="B168" s="173" t="s">
        <v>1049</v>
      </c>
      <c r="C168" s="174" t="s">
        <v>998</v>
      </c>
      <c r="D168" s="175" t="s">
        <v>1050</v>
      </c>
      <c r="E168" s="176">
        <v>3980</v>
      </c>
      <c r="F168" s="177">
        <v>5444</v>
      </c>
      <c r="G168" s="155">
        <v>107190</v>
      </c>
      <c r="H168" s="155">
        <v>101733</v>
      </c>
      <c r="I168" s="178">
        <f t="shared" si="5"/>
        <v>0.03713032932176509</v>
      </c>
      <c r="J168" s="178">
        <f t="shared" si="5"/>
        <v>0.053512626188159204</v>
      </c>
    </row>
    <row r="169" spans="1:10" ht="12.75">
      <c r="A169" s="181" t="s">
        <v>1051</v>
      </c>
      <c r="B169" s="183"/>
      <c r="C169" s="184"/>
      <c r="D169" s="181" t="s">
        <v>1051</v>
      </c>
      <c r="E169" s="176">
        <v>367411</v>
      </c>
      <c r="F169" s="177">
        <v>214479</v>
      </c>
      <c r="G169" s="155">
        <v>3585436</v>
      </c>
      <c r="H169" s="155">
        <v>3490836</v>
      </c>
      <c r="I169" s="182">
        <f t="shared" si="5"/>
        <v>0.102473172021478</v>
      </c>
      <c r="J169" s="182">
        <f t="shared" si="5"/>
        <v>0.06144058328721257</v>
      </c>
    </row>
    <row r="170" spans="1:6" ht="12.75">
      <c r="A170" s="185"/>
      <c r="B170" s="185"/>
      <c r="C170" s="186"/>
      <c r="D170" s="175"/>
      <c r="E170" s="176"/>
      <c r="F170" s="177"/>
    </row>
    <row r="171" spans="1:10" ht="12.75">
      <c r="A171" s="173" t="s">
        <v>1052</v>
      </c>
      <c r="B171" s="173" t="s">
        <v>1053</v>
      </c>
      <c r="C171" s="174" t="s">
        <v>1054</v>
      </c>
      <c r="D171" s="175" t="s">
        <v>1055</v>
      </c>
      <c r="E171" s="176">
        <v>24946</v>
      </c>
      <c r="F171" s="177">
        <v>20911</v>
      </c>
      <c r="G171" s="155">
        <v>316538</v>
      </c>
      <c r="H171" s="155">
        <v>320141</v>
      </c>
      <c r="I171" s="178">
        <f aca="true" t="shared" si="6" ref="I171:J175">E171/G171</f>
        <v>0.07880886339080932</v>
      </c>
      <c r="J171" s="178">
        <f t="shared" si="6"/>
        <v>0.06531809421473664</v>
      </c>
    </row>
    <row r="172" spans="1:10" ht="12.75">
      <c r="A172" s="173" t="s">
        <v>1056</v>
      </c>
      <c r="B172" s="173" t="s">
        <v>1057</v>
      </c>
      <c r="C172" s="174" t="s">
        <v>1054</v>
      </c>
      <c r="D172" s="175" t="s">
        <v>1058</v>
      </c>
      <c r="E172" s="176">
        <v>293</v>
      </c>
      <c r="F172" s="177">
        <v>461</v>
      </c>
      <c r="G172" s="155">
        <v>8890</v>
      </c>
      <c r="H172" s="155">
        <v>8820</v>
      </c>
      <c r="I172" s="178">
        <f t="shared" si="6"/>
        <v>0.03295838020247469</v>
      </c>
      <c r="J172" s="178">
        <f t="shared" si="6"/>
        <v>0.052267573696145125</v>
      </c>
    </row>
    <row r="173" spans="1:10" ht="12.75">
      <c r="A173" s="173" t="s">
        <v>1059</v>
      </c>
      <c r="B173" s="173" t="s">
        <v>1060</v>
      </c>
      <c r="C173" s="174" t="s">
        <v>1054</v>
      </c>
      <c r="D173" s="175" t="s">
        <v>1061</v>
      </c>
      <c r="E173" s="176">
        <v>943</v>
      </c>
      <c r="F173" s="177">
        <v>857</v>
      </c>
      <c r="G173" s="155">
        <v>12799</v>
      </c>
      <c r="H173" s="155">
        <v>13228</v>
      </c>
      <c r="I173" s="178">
        <f t="shared" si="6"/>
        <v>0.07367763106492695</v>
      </c>
      <c r="J173" s="178">
        <f t="shared" si="6"/>
        <v>0.0647868158451769</v>
      </c>
    </row>
    <row r="174" spans="1:10" ht="12.75">
      <c r="A174" s="173" t="s">
        <v>1062</v>
      </c>
      <c r="B174" s="173" t="s">
        <v>1063</v>
      </c>
      <c r="C174" s="174" t="s">
        <v>1054</v>
      </c>
      <c r="D174" s="175" t="s">
        <v>1064</v>
      </c>
      <c r="E174" s="176">
        <v>10618</v>
      </c>
      <c r="F174" s="177">
        <v>20968</v>
      </c>
      <c r="G174" s="155">
        <v>187981</v>
      </c>
      <c r="H174" s="155">
        <v>201259</v>
      </c>
      <c r="I174" s="178">
        <f t="shared" si="6"/>
        <v>0.056484431937270256</v>
      </c>
      <c r="J174" s="178">
        <f t="shared" si="6"/>
        <v>0.104184160708341</v>
      </c>
    </row>
    <row r="175" spans="1:10" ht="12.75">
      <c r="A175" s="181" t="s">
        <v>1065</v>
      </c>
      <c r="B175" s="187"/>
      <c r="C175" s="187"/>
      <c r="D175" s="181" t="s">
        <v>1065</v>
      </c>
      <c r="E175" s="176">
        <v>36800</v>
      </c>
      <c r="F175" s="177">
        <v>43197</v>
      </c>
      <c r="G175" s="155">
        <v>526208</v>
      </c>
      <c r="H175" s="155">
        <v>543448</v>
      </c>
      <c r="I175" s="178">
        <f t="shared" si="6"/>
        <v>0.06993432254925809</v>
      </c>
      <c r="J175" s="178">
        <f t="shared" si="6"/>
        <v>0.07948690583091667</v>
      </c>
    </row>
    <row r="176" spans="1:6" ht="12.75">
      <c r="A176" s="187"/>
      <c r="B176" s="187"/>
      <c r="C176" s="187"/>
      <c r="D176" s="175"/>
      <c r="E176" s="176"/>
      <c r="F176" s="177"/>
    </row>
    <row r="177" spans="1:10" ht="12.75">
      <c r="A177" s="181" t="s">
        <v>1066</v>
      </c>
      <c r="B177" s="187"/>
      <c r="C177" s="187"/>
      <c r="D177" s="181" t="s">
        <v>1066</v>
      </c>
      <c r="E177" s="176">
        <v>3519980</v>
      </c>
      <c r="F177" s="177">
        <v>2949044</v>
      </c>
      <c r="G177" s="155">
        <v>34738668</v>
      </c>
      <c r="H177" s="155">
        <v>33518045</v>
      </c>
      <c r="I177" s="182">
        <f>E177/G177</f>
        <v>0.10132743143749784</v>
      </c>
      <c r="J177" s="182">
        <f>F177/H177</f>
        <v>0.0879837711298496</v>
      </c>
    </row>
  </sheetData>
  <sheetProtection selectLockedCells="1" selectUnlockedCells="1"/>
  <mergeCells count="3">
    <mergeCell ref="E3:F3"/>
    <mergeCell ref="G3:H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31" sqref="D31"/>
    </sheetView>
  </sheetViews>
  <sheetFormatPr defaultColWidth="9.140625" defaultRowHeight="12.75"/>
  <cols>
    <col min="1" max="1" width="22.28125" style="1" customWidth="1"/>
    <col min="2" max="2" width="5.57421875" style="1" customWidth="1"/>
    <col min="3" max="3" width="15.57421875" style="1" customWidth="1"/>
    <col min="4" max="4" width="41.28125" style="1" customWidth="1"/>
    <col min="5" max="6" width="15.5742187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74</v>
      </c>
    </row>
    <row r="4" ht="12.75">
      <c r="D4" s="18"/>
    </row>
    <row r="5" spans="1:6" ht="12.75">
      <c r="A5" s="9"/>
      <c r="B5" s="9"/>
      <c r="C5" s="9"/>
      <c r="D5" s="9"/>
      <c r="E5" s="28"/>
      <c r="F5" s="9" t="s">
        <v>75</v>
      </c>
    </row>
    <row r="6" spans="1:6" ht="12.75">
      <c r="A6" s="9" t="s">
        <v>47</v>
      </c>
      <c r="B6" s="9" t="s">
        <v>76</v>
      </c>
      <c r="C6" s="9" t="s">
        <v>62</v>
      </c>
      <c r="D6" s="9" t="str">
        <f>A6&amp;" - "&amp;B6&amp;" - "&amp;C6</f>
        <v>First degree - HEI - 2011-12</v>
      </c>
      <c r="E6" s="28">
        <v>1541365</v>
      </c>
      <c r="F6" s="26"/>
    </row>
    <row r="7" spans="1:7" ht="12.75">
      <c r="A7" s="9" t="s">
        <v>47</v>
      </c>
      <c r="B7" s="9" t="s">
        <v>76</v>
      </c>
      <c r="C7" s="9" t="s">
        <v>66</v>
      </c>
      <c r="D7" s="9" t="str">
        <f aca="true" t="shared" si="0" ref="D7:D22">A7&amp;" - "&amp;B7&amp;" - "&amp;C7</f>
        <v>First degree - HEI - 2015-16</v>
      </c>
      <c r="E7" s="28">
        <v>1563900</v>
      </c>
      <c r="F7" s="26">
        <f>(E7/E6)-1</f>
        <v>0.014620158106613212</v>
      </c>
      <c r="G7" s="25"/>
    </row>
    <row r="8" spans="1:6" ht="12.75">
      <c r="A8" s="9"/>
      <c r="B8" s="9"/>
      <c r="C8" s="9"/>
      <c r="D8" s="9"/>
      <c r="E8" s="28"/>
      <c r="F8" s="26"/>
    </row>
    <row r="9" spans="1:6" ht="12.75">
      <c r="A9" s="9" t="s">
        <v>47</v>
      </c>
      <c r="B9" s="9" t="s">
        <v>77</v>
      </c>
      <c r="C9" s="9" t="s">
        <v>62</v>
      </c>
      <c r="D9" s="9" t="str">
        <f t="shared" si="0"/>
        <v>First degree - FEC - 2011-12</v>
      </c>
      <c r="E9" s="28">
        <v>20425</v>
      </c>
      <c r="F9" s="26"/>
    </row>
    <row r="10" spans="1:7" ht="12.75">
      <c r="A10" s="9" t="s">
        <v>47</v>
      </c>
      <c r="B10" s="9" t="s">
        <v>77</v>
      </c>
      <c r="C10" s="9" t="s">
        <v>66</v>
      </c>
      <c r="D10" s="9" t="str">
        <f t="shared" si="0"/>
        <v>First degree - FEC - 2015-16</v>
      </c>
      <c r="E10" s="28">
        <v>23570</v>
      </c>
      <c r="F10" s="26">
        <f>(E10/E9)-1</f>
        <v>0.15397796817625453</v>
      </c>
      <c r="G10" s="25"/>
    </row>
    <row r="11" spans="1:6" ht="12.75">
      <c r="A11" s="9"/>
      <c r="B11" s="9"/>
      <c r="C11" s="9"/>
      <c r="D11" s="9"/>
      <c r="E11" s="28"/>
      <c r="F11" s="26"/>
    </row>
    <row r="12" spans="1:6" ht="12.75">
      <c r="A12" s="9" t="s">
        <v>78</v>
      </c>
      <c r="B12" s="9" t="s">
        <v>76</v>
      </c>
      <c r="C12" s="9" t="s">
        <v>62</v>
      </c>
      <c r="D12" s="9" t="str">
        <f t="shared" si="0"/>
        <v>Other undergraduates - HEI - 2011-12</v>
      </c>
      <c r="E12" s="28">
        <v>386775</v>
      </c>
      <c r="F12" s="26"/>
    </row>
    <row r="13" spans="1:7" ht="12.75">
      <c r="A13" s="9" t="s">
        <v>78</v>
      </c>
      <c r="B13" s="9" t="s">
        <v>76</v>
      </c>
      <c r="C13" s="9" t="s">
        <v>66</v>
      </c>
      <c r="D13" s="9" t="str">
        <f t="shared" si="0"/>
        <v>Other undergraduates - HEI - 2015-16</v>
      </c>
      <c r="E13" s="28">
        <v>183955</v>
      </c>
      <c r="F13" s="26">
        <f>(E13/E12)-1</f>
        <v>-0.5243875638290996</v>
      </c>
      <c r="G13" s="25"/>
    </row>
    <row r="14" spans="1:6" ht="12.75">
      <c r="A14" s="9"/>
      <c r="B14" s="9"/>
      <c r="C14" s="9"/>
      <c r="D14" s="9"/>
      <c r="E14" s="28"/>
      <c r="F14" s="26"/>
    </row>
    <row r="15" spans="1:6" ht="12.75">
      <c r="A15" s="9" t="s">
        <v>78</v>
      </c>
      <c r="B15" s="9" t="s">
        <v>77</v>
      </c>
      <c r="C15" s="9" t="s">
        <v>62</v>
      </c>
      <c r="D15" s="9" t="str">
        <f t="shared" si="0"/>
        <v>Other undergraduates - FEC - 2011-12</v>
      </c>
      <c r="E15" s="28">
        <v>157165</v>
      </c>
      <c r="F15" s="26"/>
    </row>
    <row r="16" spans="1:7" ht="12.75">
      <c r="A16" s="9" t="s">
        <v>78</v>
      </c>
      <c r="B16" s="9" t="s">
        <v>77</v>
      </c>
      <c r="C16" s="9" t="s">
        <v>66</v>
      </c>
      <c r="D16" s="9" t="str">
        <f t="shared" si="0"/>
        <v>Other undergraduates - FEC - 2015-16</v>
      </c>
      <c r="E16" s="28">
        <v>160915</v>
      </c>
      <c r="F16" s="26">
        <f>(E16/E15)-1</f>
        <v>0.02386027423408521</v>
      </c>
      <c r="G16" s="25"/>
    </row>
    <row r="17" spans="1:6" ht="12.75">
      <c r="A17" s="9"/>
      <c r="B17" s="9"/>
      <c r="C17" s="9"/>
      <c r="D17" s="9"/>
      <c r="E17" s="28"/>
      <c r="F17" s="26"/>
    </row>
    <row r="18" spans="1:6" ht="12.75">
      <c r="A18" s="9" t="s">
        <v>79</v>
      </c>
      <c r="B18" s="9" t="s">
        <v>76</v>
      </c>
      <c r="C18" s="9" t="s">
        <v>62</v>
      </c>
      <c r="D18" s="9" t="str">
        <f t="shared" si="0"/>
        <v>Postgraduate - HEI - 2011-12</v>
      </c>
      <c r="E18" s="28">
        <v>568495</v>
      </c>
      <c r="F18" s="26"/>
    </row>
    <row r="19" spans="1:7" ht="12.75">
      <c r="A19" s="9" t="s">
        <v>79</v>
      </c>
      <c r="B19" s="9" t="s">
        <v>76</v>
      </c>
      <c r="C19" s="9" t="s">
        <v>66</v>
      </c>
      <c r="D19" s="9" t="str">
        <f t="shared" si="0"/>
        <v>Postgraduate - HEI - 2015-16</v>
      </c>
      <c r="E19" s="28">
        <v>532970</v>
      </c>
      <c r="F19" s="26">
        <f>(E19/E18)-1</f>
        <v>-0.062489555756866766</v>
      </c>
      <c r="G19" s="25"/>
    </row>
    <row r="20" spans="1:6" ht="12.75">
      <c r="A20" s="9"/>
      <c r="B20" s="9"/>
      <c r="C20" s="9"/>
      <c r="D20" s="9"/>
      <c r="E20" s="28"/>
      <c r="F20" s="26"/>
    </row>
    <row r="21" spans="1:6" ht="12.75">
      <c r="A21" s="9" t="s">
        <v>79</v>
      </c>
      <c r="B21" s="9" t="s">
        <v>77</v>
      </c>
      <c r="C21" s="9" t="s">
        <v>62</v>
      </c>
      <c r="D21" s="9" t="str">
        <f t="shared" si="0"/>
        <v>Postgraduate - FEC - 2011-12</v>
      </c>
      <c r="E21" s="28">
        <v>2805</v>
      </c>
      <c r="F21" s="26"/>
    </row>
    <row r="22" spans="1:7" ht="12.75">
      <c r="A22" s="9" t="s">
        <v>79</v>
      </c>
      <c r="B22" s="9" t="s">
        <v>77</v>
      </c>
      <c r="C22" s="9" t="s">
        <v>66</v>
      </c>
      <c r="D22" s="9" t="str">
        <f t="shared" si="0"/>
        <v>Postgraduate - FEC - 2015-16</v>
      </c>
      <c r="E22" s="28">
        <v>2630</v>
      </c>
      <c r="F22" s="26">
        <f>(E22/E21)-1</f>
        <v>-0.0623885918003565</v>
      </c>
      <c r="G22" s="25"/>
    </row>
    <row r="23" ht="12.75">
      <c r="E23" s="18"/>
    </row>
    <row r="24" ht="12.75">
      <c r="A24" s="29" t="s">
        <v>80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2" width="11.57421875" style="1" customWidth="1"/>
    <col min="3" max="9" width="10.28125" style="1" customWidth="1"/>
    <col min="10" max="10" width="10.140625" style="1" customWidth="1"/>
    <col min="11" max="11" width="11.281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81</v>
      </c>
    </row>
    <row r="5" spans="1:11" ht="12.75">
      <c r="A5" s="9" t="s">
        <v>56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3" ht="12.75">
      <c r="A6" s="9" t="s">
        <v>47</v>
      </c>
      <c r="B6" s="28">
        <v>1286440</v>
      </c>
      <c r="C6" s="10">
        <v>1306840</v>
      </c>
      <c r="D6" s="10">
        <v>1351745</v>
      </c>
      <c r="E6" s="10">
        <v>1421490</v>
      </c>
      <c r="F6" s="10">
        <v>1464080</v>
      </c>
      <c r="G6" s="10">
        <v>1541365</v>
      </c>
      <c r="H6" s="10">
        <v>1528480</v>
      </c>
      <c r="I6" s="10">
        <v>1533855</v>
      </c>
      <c r="J6" s="10">
        <v>1524225</v>
      </c>
      <c r="K6" s="10">
        <v>1563900</v>
      </c>
      <c r="L6" s="13"/>
      <c r="M6" s="19"/>
    </row>
    <row r="7" spans="1:13" ht="12.75">
      <c r="A7" s="9" t="s">
        <v>48</v>
      </c>
      <c r="B7" s="28">
        <v>515520</v>
      </c>
      <c r="C7" s="10">
        <v>498130</v>
      </c>
      <c r="D7" s="10">
        <v>507495</v>
      </c>
      <c r="E7" s="10">
        <v>493225</v>
      </c>
      <c r="F7" s="10">
        <v>448495</v>
      </c>
      <c r="G7" s="10">
        <v>386775</v>
      </c>
      <c r="H7" s="10">
        <v>275360</v>
      </c>
      <c r="I7" s="10">
        <v>226065</v>
      </c>
      <c r="J7" s="10">
        <v>203670</v>
      </c>
      <c r="K7" s="10">
        <v>183955</v>
      </c>
      <c r="L7" s="13"/>
      <c r="M7" s="19"/>
    </row>
    <row r="8" spans="1:13" ht="12.75">
      <c r="A8" s="9" t="s">
        <v>49</v>
      </c>
      <c r="B8" s="28">
        <v>90385</v>
      </c>
      <c r="C8" s="10">
        <v>93565</v>
      </c>
      <c r="D8" s="10">
        <v>94690</v>
      </c>
      <c r="E8" s="10">
        <v>98910</v>
      </c>
      <c r="F8" s="10">
        <v>103860</v>
      </c>
      <c r="G8" s="10">
        <v>109065</v>
      </c>
      <c r="H8" s="10">
        <v>109125</v>
      </c>
      <c r="I8" s="10">
        <v>111490</v>
      </c>
      <c r="J8" s="10">
        <v>112910</v>
      </c>
      <c r="K8" s="10">
        <v>113175</v>
      </c>
      <c r="L8" s="13"/>
      <c r="M8" s="19"/>
    </row>
    <row r="9" spans="1:13" ht="12.75">
      <c r="A9" s="9" t="s">
        <v>50</v>
      </c>
      <c r="B9" s="28">
        <v>412360</v>
      </c>
      <c r="C9" s="10">
        <v>407570</v>
      </c>
      <c r="D9" s="10">
        <v>442125</v>
      </c>
      <c r="E9" s="10">
        <v>479795</v>
      </c>
      <c r="F9" s="10">
        <v>484860</v>
      </c>
      <c r="G9" s="10">
        <v>459440</v>
      </c>
      <c r="H9" s="10">
        <v>427310</v>
      </c>
      <c r="I9" s="10">
        <v>427945</v>
      </c>
      <c r="J9" s="10">
        <v>425270</v>
      </c>
      <c r="K9" s="10">
        <v>419795</v>
      </c>
      <c r="L9" s="13"/>
      <c r="M9" s="19"/>
    </row>
    <row r="10" spans="2:12" ht="12.7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31"/>
    </row>
    <row r="11" spans="1:11" ht="12.75">
      <c r="A11" s="1" t="s">
        <v>69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12.7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2.7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12.75"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17" sqref="K17"/>
    </sheetView>
  </sheetViews>
  <sheetFormatPr defaultColWidth="9.140625" defaultRowHeight="12.75"/>
  <cols>
    <col min="1" max="1" width="19.8515625" style="1" customWidth="1"/>
    <col min="2" max="2" width="11.57421875" style="1" customWidth="1"/>
    <col min="3" max="10" width="10.140625" style="1" customWidth="1"/>
    <col min="11" max="11" width="11.710937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92</v>
      </c>
    </row>
    <row r="5" spans="1:11" ht="12.75">
      <c r="A5" s="9" t="s">
        <v>93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1" ht="12.75">
      <c r="A6" s="9" t="s">
        <v>94</v>
      </c>
      <c r="B6" s="28">
        <v>1887225</v>
      </c>
      <c r="C6" s="10">
        <v>1896610</v>
      </c>
      <c r="D6" s="10">
        <v>1977820</v>
      </c>
      <c r="E6" s="10">
        <v>2063210</v>
      </c>
      <c r="F6" s="10">
        <v>2065735</v>
      </c>
      <c r="G6" s="10">
        <v>2066485</v>
      </c>
      <c r="H6" s="10">
        <v>1915660</v>
      </c>
      <c r="I6" s="10">
        <v>1875020</v>
      </c>
      <c r="J6" s="10">
        <v>1844095</v>
      </c>
      <c r="K6" s="10">
        <v>1861345</v>
      </c>
    </row>
    <row r="7" spans="1:11" ht="12.75">
      <c r="A7" s="9" t="s">
        <v>95</v>
      </c>
      <c r="B7" s="28">
        <v>52615</v>
      </c>
      <c r="C7" s="10">
        <v>52155</v>
      </c>
      <c r="D7" s="10">
        <v>52450</v>
      </c>
      <c r="E7" s="10">
        <v>55600</v>
      </c>
      <c r="F7" s="10">
        <v>56860</v>
      </c>
      <c r="G7" s="10">
        <v>56720</v>
      </c>
      <c r="H7" s="10">
        <v>56155</v>
      </c>
      <c r="I7" s="10">
        <v>56395</v>
      </c>
      <c r="J7" s="10">
        <v>56445</v>
      </c>
      <c r="K7" s="10">
        <v>55245</v>
      </c>
    </row>
    <row r="8" spans="1:11" ht="12.75">
      <c r="A8" s="9" t="s">
        <v>96</v>
      </c>
      <c r="B8" s="28">
        <v>230100</v>
      </c>
      <c r="C8" s="10">
        <v>224850</v>
      </c>
      <c r="D8" s="10">
        <v>231215</v>
      </c>
      <c r="E8" s="10">
        <v>237720</v>
      </c>
      <c r="F8" s="10">
        <v>238610</v>
      </c>
      <c r="G8" s="10">
        <v>232985</v>
      </c>
      <c r="H8" s="10">
        <v>230950</v>
      </c>
      <c r="I8" s="10">
        <v>230805</v>
      </c>
      <c r="J8" s="10">
        <v>232570</v>
      </c>
      <c r="K8" s="10">
        <v>235565</v>
      </c>
    </row>
    <row r="9" spans="1:11" ht="12.75">
      <c r="A9" s="9" t="s">
        <v>97</v>
      </c>
      <c r="B9" s="28">
        <v>134760</v>
      </c>
      <c r="C9" s="10">
        <v>132490</v>
      </c>
      <c r="D9" s="10">
        <v>134565</v>
      </c>
      <c r="E9" s="10">
        <v>136885</v>
      </c>
      <c r="F9" s="10">
        <v>140090</v>
      </c>
      <c r="G9" s="10">
        <v>140450</v>
      </c>
      <c r="H9" s="10">
        <v>137510</v>
      </c>
      <c r="I9" s="10">
        <v>137135</v>
      </c>
      <c r="J9" s="10">
        <v>132965</v>
      </c>
      <c r="K9" s="10">
        <v>128675</v>
      </c>
    </row>
    <row r="10" spans="1:11" ht="12.75">
      <c r="A10" s="9" t="s">
        <v>98</v>
      </c>
      <c r="B10" s="28">
        <v>2304700</v>
      </c>
      <c r="C10" s="10">
        <v>2306105</v>
      </c>
      <c r="D10" s="10">
        <v>2396050</v>
      </c>
      <c r="E10" s="10">
        <v>2493415</v>
      </c>
      <c r="F10" s="10">
        <v>2501295</v>
      </c>
      <c r="G10" s="10">
        <v>2496645</v>
      </c>
      <c r="H10" s="10">
        <v>2340275</v>
      </c>
      <c r="I10" s="10">
        <v>2299355</v>
      </c>
      <c r="J10" s="10">
        <v>2266075</v>
      </c>
      <c r="K10" s="10">
        <v>2280830</v>
      </c>
    </row>
    <row r="12" ht="12.75">
      <c r="A12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22" sqref="B22"/>
    </sheetView>
  </sheetViews>
  <sheetFormatPr defaultColWidth="9.140625" defaultRowHeight="12.75"/>
  <cols>
    <col min="1" max="1" width="17.140625" style="1" customWidth="1"/>
    <col min="2" max="2" width="11.57421875" style="1" customWidth="1"/>
    <col min="3" max="11" width="10.140625" style="1" customWidth="1"/>
    <col min="12" max="16384" width="9.140625" style="1" customWidth="1"/>
  </cols>
  <sheetData>
    <row r="1" ht="12.75">
      <c r="A1" s="4" t="s">
        <v>44</v>
      </c>
    </row>
    <row r="3" ht="12.75">
      <c r="A3" s="2" t="s">
        <v>99</v>
      </c>
    </row>
    <row r="5" spans="1:11" ht="12.75">
      <c r="A5" s="9" t="s">
        <v>46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2" ht="12.75">
      <c r="A6" s="9" t="s">
        <v>67</v>
      </c>
      <c r="B6" s="28">
        <v>1451715</v>
      </c>
      <c r="C6" s="10">
        <v>1480385</v>
      </c>
      <c r="D6" s="10">
        <v>1540030</v>
      </c>
      <c r="E6" s="10">
        <v>1632155</v>
      </c>
      <c r="F6" s="10">
        <v>1677345</v>
      </c>
      <c r="G6" s="10">
        <v>1721400</v>
      </c>
      <c r="H6" s="10">
        <v>1682145</v>
      </c>
      <c r="I6" s="10">
        <v>1696030</v>
      </c>
      <c r="J6" s="10">
        <v>1697150</v>
      </c>
      <c r="K6" s="10">
        <v>1740540</v>
      </c>
      <c r="L6" s="13"/>
    </row>
    <row r="7" spans="1:12" ht="12.75">
      <c r="A7" s="9" t="s">
        <v>68</v>
      </c>
      <c r="B7" s="28">
        <v>852985</v>
      </c>
      <c r="C7" s="10">
        <v>825720</v>
      </c>
      <c r="D7" s="10">
        <v>856020</v>
      </c>
      <c r="E7" s="10">
        <v>861260</v>
      </c>
      <c r="F7" s="10">
        <v>823955</v>
      </c>
      <c r="G7" s="10">
        <v>775240</v>
      </c>
      <c r="H7" s="10">
        <v>658130</v>
      </c>
      <c r="I7" s="10">
        <v>603325</v>
      </c>
      <c r="J7" s="10">
        <v>568930</v>
      </c>
      <c r="K7" s="10">
        <v>540285</v>
      </c>
      <c r="L7" s="13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ht="12.75">
      <c r="A9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24" sqref="C24"/>
    </sheetView>
  </sheetViews>
  <sheetFormatPr defaultColWidth="9.140625" defaultRowHeight="12.75"/>
  <cols>
    <col min="1" max="1" width="15.140625" style="1" customWidth="1"/>
    <col min="2" max="2" width="34.140625" style="1" customWidth="1"/>
    <col min="3" max="3" width="12.00390625" style="1" customWidth="1"/>
    <col min="4" max="11" width="10.140625" style="1" customWidth="1"/>
    <col min="12" max="12" width="11.7109375" style="1" customWidth="1"/>
    <col min="13" max="14" width="9.140625" style="1" customWidth="1"/>
    <col min="15" max="15" width="9.28125" style="1" customWidth="1"/>
    <col min="16" max="16384" width="9.140625" style="1" customWidth="1"/>
  </cols>
  <sheetData>
    <row r="1" ht="12.75">
      <c r="A1" s="4" t="s">
        <v>44</v>
      </c>
    </row>
    <row r="3" ht="12.75">
      <c r="A3" s="5" t="s">
        <v>100</v>
      </c>
    </row>
    <row r="5" spans="1:12" ht="12.75">
      <c r="A5" s="9" t="s">
        <v>46</v>
      </c>
      <c r="B5" s="9" t="s">
        <v>101</v>
      </c>
      <c r="C5" s="30" t="s">
        <v>82</v>
      </c>
      <c r="D5" s="30" t="s">
        <v>83</v>
      </c>
      <c r="E5" s="30" t="s">
        <v>84</v>
      </c>
      <c r="F5" s="30" t="s">
        <v>85</v>
      </c>
      <c r="G5" s="30" t="s">
        <v>86</v>
      </c>
      <c r="H5" s="30" t="s">
        <v>87</v>
      </c>
      <c r="I5" s="30" t="s">
        <v>88</v>
      </c>
      <c r="J5" s="30" t="s">
        <v>89</v>
      </c>
      <c r="K5" s="30" t="s">
        <v>90</v>
      </c>
      <c r="L5" s="30" t="s">
        <v>91</v>
      </c>
    </row>
    <row r="6" spans="1:15" ht="12.75">
      <c r="A6" s="9" t="s">
        <v>67</v>
      </c>
      <c r="B6" s="9" t="s">
        <v>47</v>
      </c>
      <c r="C6" s="28">
        <v>1086075</v>
      </c>
      <c r="D6" s="10">
        <v>1108685</v>
      </c>
      <c r="E6" s="10">
        <v>1146550</v>
      </c>
      <c r="F6" s="10">
        <v>1208625</v>
      </c>
      <c r="G6" s="10">
        <v>1250255</v>
      </c>
      <c r="H6" s="10">
        <v>1312115</v>
      </c>
      <c r="I6" s="10">
        <v>1312335</v>
      </c>
      <c r="J6" s="10">
        <v>1334245</v>
      </c>
      <c r="K6" s="10">
        <v>1340595</v>
      </c>
      <c r="L6" s="10">
        <v>1388855</v>
      </c>
      <c r="M6" s="13"/>
      <c r="N6" s="19"/>
      <c r="O6" s="19"/>
    </row>
    <row r="7" spans="1:14" ht="12.75">
      <c r="A7" s="9" t="s">
        <v>67</v>
      </c>
      <c r="B7" s="9" t="s">
        <v>48</v>
      </c>
      <c r="C7" s="28">
        <v>122570</v>
      </c>
      <c r="D7" s="10">
        <v>123320</v>
      </c>
      <c r="E7" s="10">
        <v>125480</v>
      </c>
      <c r="F7" s="10">
        <v>125275</v>
      </c>
      <c r="G7" s="10">
        <v>117075</v>
      </c>
      <c r="H7" s="10">
        <v>99860</v>
      </c>
      <c r="I7" s="10">
        <v>73340</v>
      </c>
      <c r="J7" s="10">
        <v>57340</v>
      </c>
      <c r="K7" s="10">
        <v>51110</v>
      </c>
      <c r="L7" s="10">
        <v>46565</v>
      </c>
      <c r="M7" s="13"/>
      <c r="N7" s="19"/>
    </row>
    <row r="8" spans="1:14" ht="12.75">
      <c r="A8" s="9" t="s">
        <v>68</v>
      </c>
      <c r="B8" s="9" t="s">
        <v>47</v>
      </c>
      <c r="C8" s="28">
        <v>200360</v>
      </c>
      <c r="D8" s="10">
        <v>198155</v>
      </c>
      <c r="E8" s="10">
        <v>205195</v>
      </c>
      <c r="F8" s="10">
        <v>212865</v>
      </c>
      <c r="G8" s="10">
        <v>213825</v>
      </c>
      <c r="H8" s="10">
        <v>229250</v>
      </c>
      <c r="I8" s="10">
        <v>216145</v>
      </c>
      <c r="J8" s="10">
        <v>199610</v>
      </c>
      <c r="K8" s="10">
        <v>183630</v>
      </c>
      <c r="L8" s="10">
        <v>175045</v>
      </c>
      <c r="M8" s="13"/>
      <c r="N8" s="19"/>
    </row>
    <row r="9" spans="1:14" ht="12.75">
      <c r="A9" s="9" t="s">
        <v>68</v>
      </c>
      <c r="B9" s="9" t="s">
        <v>48</v>
      </c>
      <c r="C9" s="28">
        <v>392950</v>
      </c>
      <c r="D9" s="10">
        <v>374810</v>
      </c>
      <c r="E9" s="10">
        <v>382010</v>
      </c>
      <c r="F9" s="10">
        <v>367945</v>
      </c>
      <c r="G9" s="10">
        <v>331420</v>
      </c>
      <c r="H9" s="10">
        <v>286915</v>
      </c>
      <c r="I9" s="10">
        <v>202020</v>
      </c>
      <c r="J9" s="10">
        <v>168720</v>
      </c>
      <c r="K9" s="10">
        <v>152555</v>
      </c>
      <c r="L9" s="10">
        <v>137390</v>
      </c>
      <c r="M9" s="13"/>
      <c r="N9" s="19"/>
    </row>
    <row r="10" spans="1:14" ht="12.75">
      <c r="A10" s="9" t="s">
        <v>67</v>
      </c>
      <c r="B10" s="9" t="s">
        <v>49</v>
      </c>
      <c r="C10" s="28">
        <v>63340</v>
      </c>
      <c r="D10" s="10">
        <v>66400</v>
      </c>
      <c r="E10" s="10">
        <v>67115</v>
      </c>
      <c r="F10" s="10">
        <v>70490</v>
      </c>
      <c r="G10" s="10">
        <v>74780</v>
      </c>
      <c r="H10" s="10">
        <v>78975</v>
      </c>
      <c r="I10" s="10">
        <v>79680</v>
      </c>
      <c r="J10" s="10">
        <v>81940</v>
      </c>
      <c r="K10" s="10">
        <v>83720</v>
      </c>
      <c r="L10" s="10">
        <v>84700</v>
      </c>
      <c r="M10" s="13"/>
      <c r="N10" s="19"/>
    </row>
    <row r="11" spans="1:14" ht="12.75">
      <c r="A11" s="9" t="s">
        <v>67</v>
      </c>
      <c r="B11" s="9" t="s">
        <v>50</v>
      </c>
      <c r="C11" s="28">
        <v>179730</v>
      </c>
      <c r="D11" s="10">
        <v>181980</v>
      </c>
      <c r="E11" s="10">
        <v>200885</v>
      </c>
      <c r="F11" s="10">
        <v>227770</v>
      </c>
      <c r="G11" s="10">
        <v>235235</v>
      </c>
      <c r="H11" s="10">
        <v>230450</v>
      </c>
      <c r="I11" s="10">
        <v>216790</v>
      </c>
      <c r="J11" s="10">
        <v>222505</v>
      </c>
      <c r="K11" s="10">
        <v>221725</v>
      </c>
      <c r="L11" s="10">
        <v>220420</v>
      </c>
      <c r="M11" s="13"/>
      <c r="N11" s="19"/>
    </row>
    <row r="12" spans="1:14" ht="12.75">
      <c r="A12" s="9" t="s">
        <v>68</v>
      </c>
      <c r="B12" s="9" t="s">
        <v>49</v>
      </c>
      <c r="C12" s="28">
        <v>27045</v>
      </c>
      <c r="D12" s="10">
        <v>27165</v>
      </c>
      <c r="E12" s="10">
        <v>27575</v>
      </c>
      <c r="F12" s="10">
        <v>28420</v>
      </c>
      <c r="G12" s="10">
        <v>29080</v>
      </c>
      <c r="H12" s="10">
        <v>30090</v>
      </c>
      <c r="I12" s="10">
        <v>29445</v>
      </c>
      <c r="J12" s="10">
        <v>29555</v>
      </c>
      <c r="K12" s="10">
        <v>29190</v>
      </c>
      <c r="L12" s="10">
        <v>28475</v>
      </c>
      <c r="M12" s="13"/>
      <c r="N12" s="19"/>
    </row>
    <row r="13" spans="1:14" ht="12.75">
      <c r="A13" s="9" t="s">
        <v>68</v>
      </c>
      <c r="B13" s="9" t="s">
        <v>50</v>
      </c>
      <c r="C13" s="28">
        <v>232630</v>
      </c>
      <c r="D13" s="10">
        <v>225590</v>
      </c>
      <c r="E13" s="10">
        <v>241240</v>
      </c>
      <c r="F13" s="10">
        <v>252030</v>
      </c>
      <c r="G13" s="10">
        <v>249625</v>
      </c>
      <c r="H13" s="10">
        <v>228990</v>
      </c>
      <c r="I13" s="10">
        <v>210520</v>
      </c>
      <c r="J13" s="10">
        <v>205440</v>
      </c>
      <c r="K13" s="10">
        <v>203545</v>
      </c>
      <c r="L13" s="10">
        <v>199375</v>
      </c>
      <c r="M13" s="13"/>
      <c r="N13" s="19"/>
    </row>
    <row r="14" spans="4:14" ht="12.75">
      <c r="D14" s="19"/>
      <c r="E14" s="19"/>
      <c r="F14" s="19"/>
      <c r="G14" s="19"/>
      <c r="H14" s="19"/>
      <c r="I14" s="19"/>
      <c r="J14" s="19"/>
      <c r="K14" s="19"/>
      <c r="L14" s="19"/>
      <c r="M14" s="13"/>
      <c r="N14" s="19"/>
    </row>
    <row r="15" ht="12.75">
      <c r="A15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